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Pregled I-XII 23. BIH" sheetId="1" r:id="rId1"/>
  </sheets>
  <definedNames/>
  <calcPr fullCalcOnLoad="1"/>
</workbook>
</file>

<file path=xl/sharedStrings.xml><?xml version="1.0" encoding="utf-8"?>
<sst xmlns="http://schemas.openxmlformats.org/spreadsheetml/2006/main" count="2222" uniqueCount="143">
  <si>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</si>
  <si>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</si>
  <si>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</si>
  <si>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</si>
  <si>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</si>
  <si>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</si>
  <si>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BIH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</si>
  <si>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</si>
  <si>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</si>
  <si>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</si>
  <si>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</si>
  <si>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</si>
  <si>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</si>
  <si>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</si>
  <si>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</si>
  <si>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</si>
  <si>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</si>
  <si>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</si>
  <si>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</si>
  <si>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</si>
  <si>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</si>
  <si>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</si>
  <si>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</si>
  <si>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</si>
  <si>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</si>
  <si>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</si>
  <si>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</si>
  <si>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</si>
  <si>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</si>
  <si>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</si>
  <si>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FBIH</t>
  </si>
  <si>
    <t>RS</t>
  </si>
  <si>
    <t>BD BIH</t>
  </si>
  <si>
    <t>JULI</t>
  </si>
  <si>
    <t>BOSNA I HERCEGOVINA</t>
  </si>
  <si>
    <t>AVGUST</t>
  </si>
  <si>
    <t>povećanje za 11.516</t>
  </si>
  <si>
    <t>smanjenje za 17.830</t>
  </si>
  <si>
    <t>smanjenje za 9.716</t>
  </si>
  <si>
    <t>povećanje za 1.515</t>
  </si>
  <si>
    <t>SEPTEMBAR</t>
  </si>
  <si>
    <t>OKTOBAR</t>
  </si>
  <si>
    <t>R.b.</t>
  </si>
  <si>
    <r>
      <t xml:space="preserve">Aplik.                              </t>
    </r>
    <r>
      <rPr>
        <sz val="9"/>
        <rFont val="Arial"/>
        <family val="2"/>
      </rPr>
      <t>obilj.</t>
    </r>
  </si>
  <si>
    <t>NOVEMBAR</t>
  </si>
  <si>
    <t>DECEMBAR</t>
  </si>
  <si>
    <t>PREGLED STANJA TRŽIŠTA RADA ZA JANUAR - DECEMBAR 2008. GODINE U BIH</t>
  </si>
  <si>
    <t>PREGLED STANJA TRŽIŠTA RADA ZA JANUAR - DECEMBAR 2009. GODINE U BIH</t>
  </si>
  <si>
    <t>2010.</t>
  </si>
  <si>
    <t>BD BIH*</t>
  </si>
  <si>
    <t>jan.-oktobar</t>
  </si>
  <si>
    <t>PREGLED STANJA TRŽIŠTA RADA ZA JANUAR - DECEMBAR 2010. GODINE U BIH</t>
  </si>
  <si>
    <t>smanjenje za 8.979</t>
  </si>
  <si>
    <t>povećanje za 5.725</t>
  </si>
  <si>
    <t>povećanje za 2.234</t>
  </si>
  <si>
    <t>smanjenje za 5.391</t>
  </si>
  <si>
    <r>
      <t xml:space="preserve">Napomena: *Podaci za Brčko Distrikt BiH za oktobar, </t>
    </r>
    <r>
      <rPr>
        <sz val="9"/>
        <rFont val="Arial"/>
        <family val="2"/>
      </rPr>
      <t>novembar i decembar</t>
    </r>
    <r>
      <rPr>
        <sz val="10"/>
        <rFont val="Arial"/>
        <family val="2"/>
      </rPr>
      <t xml:space="preserve"> 2010. godine odnose se na izvještajni period</t>
    </r>
  </si>
  <si>
    <t>2011.</t>
  </si>
  <si>
    <r>
      <t xml:space="preserve">Aplik.                              </t>
    </r>
    <r>
      <rPr>
        <sz val="8"/>
        <rFont val="Arial"/>
        <family val="2"/>
      </rPr>
      <t>obilj.</t>
    </r>
  </si>
  <si>
    <t>Napomena: *Podaci za Brčko Distrikt BiH za juli, avgust, septembar i oktobar 2011.odnose se na izvještajni period</t>
  </si>
  <si>
    <t>prosjek</t>
  </si>
  <si>
    <t>PREGLED STANJA TRŽIŠTA RADA ZA JANUAR - DECEMBAR 2011. GODINE U BIH</t>
  </si>
  <si>
    <t>prosjek za 12 mjeseci</t>
  </si>
  <si>
    <t>jan.-dec.</t>
  </si>
  <si>
    <t>povećanje za 5.215</t>
  </si>
  <si>
    <t>povećanje za 6.911</t>
  </si>
  <si>
    <t>smanjenje za 2.671</t>
  </si>
  <si>
    <t>povećanje za 4.938</t>
  </si>
  <si>
    <t>PREGLED STANJA TRŽIŠTA RADA ZA JANUAR - DECEMBAR 2012. GODINE U BIH</t>
  </si>
  <si>
    <t>2012.</t>
  </si>
  <si>
    <t>Napomena: Podaci o broju lica kojima je prestao radni odnos za Brčko distrikt BiH odnose se na izvještajni period.</t>
  </si>
  <si>
    <t>prosjek godišnji</t>
  </si>
  <si>
    <t>smanjenje za 4.256</t>
  </si>
  <si>
    <t>povećanje za 1.530</t>
  </si>
  <si>
    <t>povećanje za 2.190</t>
  </si>
  <si>
    <t>povećanje za 621</t>
  </si>
  <si>
    <t>2013.</t>
  </si>
  <si>
    <t>PREGLED STANJA TRŽIŠTA RADA ZA JANUAR - DECEMBAR 2013. GODINE U BIH</t>
  </si>
  <si>
    <t>povećanje za 7.025</t>
  </si>
  <si>
    <t>povećanje za 10.438</t>
  </si>
  <si>
    <t>povećanje za 6.409</t>
  </si>
  <si>
    <t>povećanje za 3.955</t>
  </si>
  <si>
    <t>2014.</t>
  </si>
  <si>
    <t>PREGLED STANJA TRŽIŠTA RADA ZA JANUAR - DECEMBAR 2014. GODINE U BIH</t>
  </si>
  <si>
    <t>povećanje za 1.538</t>
  </si>
  <si>
    <t>povećanje za 12.766</t>
  </si>
  <si>
    <t>povećanje za 365</t>
  </si>
  <si>
    <t>PREGLED STANJA TRŽIŠTA RADA ZA JANUAR - DECEMBAR 2015. GODINE U BIH</t>
  </si>
  <si>
    <t>2015.</t>
  </si>
  <si>
    <t>povećanje za 542</t>
  </si>
  <si>
    <t>povećanje za 7.819</t>
  </si>
  <si>
    <t>povećanje za 5.986</t>
  </si>
  <si>
    <t>povećanje za 2.221</t>
  </si>
  <si>
    <t>2016.</t>
  </si>
  <si>
    <t>PREGLED STANJA TRŽIŠTA RADA ZA JANUAR - DECEMBAR 2016. GODINE U BIH</t>
  </si>
  <si>
    <t>povećanje za 4.162</t>
  </si>
  <si>
    <t>povećanje za 20.795</t>
  </si>
  <si>
    <t>povećanje za 19.049</t>
  </si>
  <si>
    <t>povećanje za 4.900</t>
  </si>
  <si>
    <t>PREGLED STANJA TRŽIŠTA RADA ZA JANUAR - DECEMBAR 2017. GODINE U BIH</t>
  </si>
  <si>
    <t>2017.</t>
  </si>
  <si>
    <t>povećanje za 3.229</t>
  </si>
  <si>
    <t>povećanje za 7.852</t>
  </si>
  <si>
    <t>smanjenje za 1.232</t>
  </si>
  <si>
    <t>povećanje za 8.572</t>
  </si>
  <si>
    <t>povećanje za 4.612</t>
  </si>
  <si>
    <t>pros</t>
  </si>
  <si>
    <t>PREGLED STANJA TRŽIŠTA RADA ZA JANUAR - DECEMBAR 2018. GODINE U BIH</t>
  </si>
  <si>
    <t>2018.</t>
  </si>
  <si>
    <t>povećanje za 3.966</t>
  </si>
  <si>
    <t>povećanje za 1.982</t>
  </si>
  <si>
    <t>smanjenje za 1.216</t>
  </si>
  <si>
    <t>povećanje za 5.699</t>
  </si>
  <si>
    <t>2019.</t>
  </si>
  <si>
    <t>PREGLED STANJA TRŽIŠTA RADA ZA JANUAR - DECEMBAR 2019. GODINE U BIH</t>
  </si>
  <si>
    <t>smanjenje za 1.634</t>
  </si>
  <si>
    <t>povećanje za 611</t>
  </si>
  <si>
    <t>povećanje za 2.471</t>
  </si>
  <si>
    <t>povećanje za 2.566</t>
  </si>
  <si>
    <t>PREGLED STANJA TRŽIŠTA RADA ZA JANUAR - DECEMBAR 2020. GODINE U BIH</t>
  </si>
  <si>
    <t>2020.</t>
  </si>
  <si>
    <t>povećanje za 14.220</t>
  </si>
  <si>
    <t>smanjenje za 24.307</t>
  </si>
  <si>
    <t>smanjenje za 21.510</t>
  </si>
  <si>
    <t>povećanje za 12.022</t>
  </si>
  <si>
    <t>PREGLED STANJA TRŽIŠTA RADA ZA JANUAR - DECEMBAR 2021. GODINE U BIH</t>
  </si>
  <si>
    <t>2021.</t>
  </si>
  <si>
    <t>smanjenje za 20.055</t>
  </si>
  <si>
    <t>povećanje za 1.631</t>
  </si>
  <si>
    <t>povećanje za 3.992</t>
  </si>
  <si>
    <t>smanjenje za 26.662</t>
  </si>
  <si>
    <t>2022.</t>
  </si>
  <si>
    <t>PREGLED STANJA TRŽIŠTA RADA ZA JANUAR - DECEMBAR 2022. GODINE U BIH</t>
  </si>
  <si>
    <t>povećanje za 36.629</t>
  </si>
  <si>
    <t>smanjenje za 5.290</t>
  </si>
  <si>
    <t>povećanje za 12.962</t>
  </si>
  <si>
    <t>povećanje za 2.542</t>
  </si>
  <si>
    <t>2023.</t>
  </si>
  <si>
    <t>povećanje za 896</t>
  </si>
  <si>
    <t>smanjenje za 344</t>
  </si>
  <si>
    <t>povećanje za 218</t>
  </si>
  <si>
    <t>smanjnje za 2.043</t>
  </si>
  <si>
    <t>PREGLED STANJA TRŽIŠTA RADA ZA JANUAR - FEBRUAR 2023. GODINE U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</si>
</sst>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.00\ &quot;KM&quot;_-;\-* #,##0.00\ &quot;KM&quot;_-;_-* &quot;-&quot;??\ &quot;KM&quot;_-;_-@_-"/>
    <numFmt numFmtId="170" formatCode="_-* #,##0\ _K_M_-;\-* #,##0\ _K_M_-;_-* &quot;-&quot;\ _K_M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6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7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medium"/>
      <bottom style="double"/>
    </border>
    <border>
      <left>
        <color indexed="63"/>
      </left>
      <right style="thick"/>
      <top style="double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4" borderId="20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/>
    </xf>
    <xf numFmtId="0" fontId="11" fillId="0" borderId="17" xfId="0" applyFont="1" applyBorder="1" applyAlignment="1">
      <alignment/>
    </xf>
    <xf numFmtId="3" fontId="12" fillId="33" borderId="21" xfId="0" applyNumberFormat="1" applyFont="1" applyFill="1" applyBorder="1" applyAlignment="1">
      <alignment horizontal="center" vertical="center" wrapText="1"/>
    </xf>
    <xf numFmtId="3" fontId="6" fillId="33" borderId="22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0" fontId="10" fillId="33" borderId="21" xfId="0" applyNumberFormat="1" applyFont="1" applyFill="1" applyBorder="1" applyAlignment="1">
      <alignment horizontal="center" vertical="center"/>
    </xf>
    <xf numFmtId="10" fontId="13" fillId="0" borderId="18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3" fontId="10" fillId="33" borderId="22" xfId="0" applyNumberFormat="1" applyFont="1" applyFill="1" applyBorder="1" applyAlignment="1">
      <alignment horizontal="center" vertical="center"/>
    </xf>
    <xf numFmtId="10" fontId="13" fillId="0" borderId="23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16" fillId="0" borderId="14" xfId="0" applyNumberFormat="1" applyFont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center" vertical="center"/>
    </xf>
    <xf numFmtId="10" fontId="13" fillId="36" borderId="24" xfId="0" applyNumberFormat="1" applyFont="1" applyFill="1" applyBorder="1" applyAlignment="1">
      <alignment horizontal="center" vertical="center"/>
    </xf>
    <xf numFmtId="10" fontId="13" fillId="36" borderId="25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10" fillId="34" borderId="26" xfId="0" applyFont="1" applyFill="1" applyBorder="1" applyAlignment="1">
      <alignment horizontal="center"/>
    </xf>
    <xf numFmtId="0" fontId="10" fillId="34" borderId="27" xfId="0" applyFont="1" applyFill="1" applyBorder="1" applyAlignment="1">
      <alignment horizontal="center"/>
    </xf>
    <xf numFmtId="0" fontId="10" fillId="34" borderId="28" xfId="0" applyFont="1" applyFill="1" applyBorder="1" applyAlignment="1">
      <alignment horizontal="center"/>
    </xf>
    <xf numFmtId="10" fontId="12" fillId="35" borderId="29" xfId="0" applyNumberFormat="1" applyFont="1" applyFill="1" applyBorder="1" applyAlignment="1">
      <alignment horizontal="center" vertical="center" wrapText="1"/>
    </xf>
    <xf numFmtId="10" fontId="11" fillId="35" borderId="29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18" fillId="0" borderId="0" xfId="0" applyFont="1" applyAlignment="1">
      <alignment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33" borderId="21" xfId="0" applyNumberFormat="1" applyFont="1" applyFill="1" applyBorder="1" applyAlignment="1">
      <alignment horizontal="center" vertical="center"/>
    </xf>
    <xf numFmtId="3" fontId="20" fillId="33" borderId="21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center" vertical="center"/>
    </xf>
    <xf numFmtId="3" fontId="11" fillId="33" borderId="21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0" fillId="34" borderId="20" xfId="0" applyNumberFormat="1" applyFont="1" applyFill="1" applyBorder="1" applyAlignment="1">
      <alignment horizontal="center" vertical="center"/>
    </xf>
    <xf numFmtId="3" fontId="10" fillId="34" borderId="30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36" borderId="19" xfId="0" applyNumberFormat="1" applyFont="1" applyFill="1" applyBorder="1" applyAlignment="1">
      <alignment horizontal="center" vertical="center"/>
    </xf>
    <xf numFmtId="3" fontId="10" fillId="35" borderId="20" xfId="0" applyNumberFormat="1" applyFont="1" applyFill="1" applyBorder="1" applyAlignment="1">
      <alignment horizontal="center" vertical="center"/>
    </xf>
    <xf numFmtId="3" fontId="10" fillId="35" borderId="30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10" fontId="17" fillId="0" borderId="0" xfId="0" applyNumberFormat="1" applyFont="1" applyAlignment="1">
      <alignment/>
    </xf>
    <xf numFmtId="3" fontId="4" fillId="33" borderId="2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0" fillId="34" borderId="31" xfId="0" applyFont="1" applyFill="1" applyBorder="1" applyAlignment="1">
      <alignment horizontal="center"/>
    </xf>
    <xf numFmtId="0" fontId="11" fillId="0" borderId="32" xfId="0" applyFont="1" applyBorder="1" applyAlignment="1">
      <alignment/>
    </xf>
    <xf numFmtId="0" fontId="18" fillId="0" borderId="33" xfId="0" applyFont="1" applyBorder="1" applyAlignment="1">
      <alignment/>
    </xf>
    <xf numFmtId="10" fontId="11" fillId="33" borderId="34" xfId="0" applyNumberFormat="1" applyFont="1" applyFill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0" fontId="11" fillId="0" borderId="33" xfId="0" applyFont="1" applyBorder="1" applyAlignment="1">
      <alignment/>
    </xf>
    <xf numFmtId="10" fontId="5" fillId="0" borderId="33" xfId="0" applyNumberFormat="1" applyFont="1" applyBorder="1" applyAlignment="1">
      <alignment/>
    </xf>
    <xf numFmtId="0" fontId="0" fillId="0" borderId="33" xfId="0" applyBorder="1" applyAlignment="1">
      <alignment/>
    </xf>
    <xf numFmtId="0" fontId="12" fillId="34" borderId="31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10" fillId="35" borderId="39" xfId="0" applyNumberFormat="1" applyFont="1" applyFill="1" applyBorder="1" applyAlignment="1">
      <alignment horizontal="center" vertical="center"/>
    </xf>
    <xf numFmtId="3" fontId="6" fillId="35" borderId="39" xfId="0" applyNumberFormat="1" applyFont="1" applyFill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3" fontId="5" fillId="0" borderId="37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15" xfId="0" applyNumberFormat="1" applyBorder="1" applyAlignment="1">
      <alignment horizontal="center" vertical="center"/>
    </xf>
    <xf numFmtId="0" fontId="11" fillId="0" borderId="0" xfId="0" applyFont="1" applyAlignment="1">
      <alignment horizontal="center"/>
    </xf>
    <xf numFmtId="10" fontId="2" fillId="0" borderId="0" xfId="0" applyNumberFormat="1" applyFont="1" applyAlignment="1">
      <alignment/>
    </xf>
    <xf numFmtId="3" fontId="12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58" fillId="0" borderId="14" xfId="0" applyNumberFormat="1" applyFont="1" applyBorder="1" applyAlignment="1">
      <alignment horizontal="center" vertical="center"/>
    </xf>
    <xf numFmtId="10" fontId="59" fillId="0" borderId="0" xfId="0" applyNumberFormat="1" applyFont="1" applyAlignment="1">
      <alignment/>
    </xf>
    <xf numFmtId="3" fontId="60" fillId="0" borderId="14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3" fontId="60" fillId="33" borderId="21" xfId="0" applyNumberFormat="1" applyFont="1" applyFill="1" applyBorder="1" applyAlignment="1">
      <alignment horizontal="center" vertical="center" wrapText="1"/>
    </xf>
    <xf numFmtId="10" fontId="61" fillId="33" borderId="21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62" fillId="0" borderId="0" xfId="0" applyNumberFormat="1" applyFont="1" applyAlignment="1">
      <alignment/>
    </xf>
    <xf numFmtId="0" fontId="63" fillId="0" borderId="0" xfId="0" applyFont="1" applyAlignment="1">
      <alignment/>
    </xf>
    <xf numFmtId="0" fontId="5" fillId="0" borderId="0" xfId="0" applyFont="1" applyAlignment="1">
      <alignment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21" fillId="0" borderId="0" xfId="0" applyFont="1" applyAlignment="1">
      <alignment/>
    </xf>
    <xf numFmtId="193" fontId="0" fillId="0" borderId="0" xfId="59" applyNumberFormat="1" applyFont="1" applyAlignment="1">
      <alignment/>
    </xf>
    <xf numFmtId="3" fontId="64" fillId="0" borderId="14" xfId="0" applyNumberFormat="1" applyFont="1" applyFill="1" applyBorder="1" applyAlignment="1">
      <alignment horizontal="center" vertical="center"/>
    </xf>
    <xf numFmtId="3" fontId="64" fillId="0" borderId="14" xfId="0" applyNumberFormat="1" applyFont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171" fontId="0" fillId="0" borderId="0" xfId="42" applyFont="1" applyAlignment="1">
      <alignment/>
    </xf>
    <xf numFmtId="0" fontId="5" fillId="0" borderId="15" xfId="0" applyFont="1" applyBorder="1" applyAlignment="1">
      <alignment horizontal="center" vertical="center"/>
    </xf>
    <xf numFmtId="0" fontId="11" fillId="0" borderId="33" xfId="0" applyFont="1" applyBorder="1" applyAlignment="1">
      <alignment/>
    </xf>
    <xf numFmtId="3" fontId="11" fillId="33" borderId="21" xfId="0" applyNumberFormat="1" applyFont="1" applyFill="1" applyBorder="1" applyAlignment="1">
      <alignment horizontal="center" vertical="center" wrapText="1"/>
    </xf>
    <xf numFmtId="10" fontId="11" fillId="33" borderId="34" xfId="0" applyNumberFormat="1" applyFont="1" applyFill="1" applyBorder="1" applyAlignment="1">
      <alignment horizontal="center" vertical="center"/>
    </xf>
    <xf numFmtId="3" fontId="61" fillId="33" borderId="13" xfId="0" applyNumberFormat="1" applyFont="1" applyFill="1" applyBorder="1" applyAlignment="1">
      <alignment horizontal="center" vertical="center"/>
    </xf>
    <xf numFmtId="10" fontId="5" fillId="0" borderId="0" xfId="0" applyNumberFormat="1" applyFont="1" applyAlignment="1">
      <alignment/>
    </xf>
    <xf numFmtId="10" fontId="5" fillId="0" borderId="0" xfId="42" applyNumberFormat="1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63" fillId="0" borderId="14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 wrapText="1"/>
    </xf>
    <xf numFmtId="10" fontId="60" fillId="35" borderId="29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93" fontId="0" fillId="0" borderId="0" xfId="59" applyNumberFormat="1" applyFont="1" applyAlignment="1">
      <alignment/>
    </xf>
    <xf numFmtId="3" fontId="62" fillId="0" borderId="15" xfId="0" applyNumberFormat="1" applyFont="1" applyBorder="1" applyAlignment="1">
      <alignment horizontal="center" vertical="center"/>
    </xf>
    <xf numFmtId="10" fontId="58" fillId="0" borderId="33" xfId="0" applyNumberFormat="1" applyFont="1" applyBorder="1" applyAlignment="1">
      <alignment/>
    </xf>
    <xf numFmtId="10" fontId="62" fillId="0" borderId="33" xfId="0" applyNumberFormat="1" applyFont="1" applyBorder="1" applyAlignment="1">
      <alignment/>
    </xf>
    <xf numFmtId="3" fontId="58" fillId="0" borderId="11" xfId="0" applyNumberFormat="1" applyFont="1" applyBorder="1" applyAlignment="1">
      <alignment horizontal="center"/>
    </xf>
    <xf numFmtId="3" fontId="58" fillId="0" borderId="35" xfId="0" applyNumberFormat="1" applyFont="1" applyBorder="1" applyAlignment="1">
      <alignment horizontal="center"/>
    </xf>
    <xf numFmtId="0" fontId="58" fillId="0" borderId="0" xfId="0" applyFont="1" applyAlignment="1">
      <alignment horizontal="center"/>
    </xf>
    <xf numFmtId="0" fontId="60" fillId="34" borderId="31" xfId="0" applyFont="1" applyFill="1" applyBorder="1" applyAlignment="1">
      <alignment horizontal="center"/>
    </xf>
    <xf numFmtId="0" fontId="60" fillId="34" borderId="27" xfId="0" applyFont="1" applyFill="1" applyBorder="1" applyAlignment="1">
      <alignment horizontal="center"/>
    </xf>
    <xf numFmtId="0" fontId="60" fillId="34" borderId="28" xfId="0" applyFont="1" applyFill="1" applyBorder="1" applyAlignment="1">
      <alignment horizontal="center"/>
    </xf>
    <xf numFmtId="3" fontId="58" fillId="0" borderId="36" xfId="0" applyNumberFormat="1" applyFont="1" applyBorder="1" applyAlignment="1">
      <alignment horizontal="center"/>
    </xf>
    <xf numFmtId="3" fontId="58" fillId="0" borderId="37" xfId="0" applyNumberFormat="1" applyFont="1" applyBorder="1" applyAlignment="1">
      <alignment horizontal="center"/>
    </xf>
    <xf numFmtId="3" fontId="58" fillId="0" borderId="38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textRotation="90" wrapText="1"/>
    </xf>
    <xf numFmtId="0" fontId="3" fillId="34" borderId="13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43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34" borderId="20" xfId="0" applyFont="1" applyFill="1" applyBorder="1" applyAlignment="1">
      <alignment wrapText="1"/>
    </xf>
    <xf numFmtId="0" fontId="11" fillId="34" borderId="43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65" fillId="35" borderId="44" xfId="0" applyFont="1" applyFill="1" applyBorder="1" applyAlignment="1">
      <alignment horizontal="center" vertical="center" wrapText="1"/>
    </xf>
    <xf numFmtId="0" fontId="63" fillId="0" borderId="44" xfId="0" applyFont="1" applyBorder="1" applyAlignment="1">
      <alignment wrapText="1"/>
    </xf>
    <xf numFmtId="0" fontId="13" fillId="34" borderId="45" xfId="0" applyFont="1" applyFill="1" applyBorder="1" applyAlignment="1">
      <alignment wrapText="1"/>
    </xf>
    <xf numFmtId="0" fontId="14" fillId="0" borderId="46" xfId="0" applyFont="1" applyBorder="1" applyAlignment="1">
      <alignment wrapText="1"/>
    </xf>
    <xf numFmtId="0" fontId="14" fillId="0" borderId="21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2" fillId="0" borderId="47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" fillId="37" borderId="0" xfId="0" applyFont="1" applyFill="1" applyBorder="1" applyAlignment="1">
      <alignment horizontal="center" wrapText="1"/>
    </xf>
    <xf numFmtId="0" fontId="0" fillId="37" borderId="0" xfId="0" applyFill="1" applyBorder="1" applyAlignment="1">
      <alignment wrapText="1"/>
    </xf>
    <xf numFmtId="0" fontId="0" fillId="0" borderId="0" xfId="0" applyAlignment="1">
      <alignment wrapText="1"/>
    </xf>
    <xf numFmtId="0" fontId="5" fillId="0" borderId="3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0" fillId="0" borderId="48" xfId="0" applyBorder="1" applyAlignment="1">
      <alignment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4" borderId="53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4" fillId="0" borderId="56" xfId="0" applyFont="1" applyBorder="1" applyAlignment="1">
      <alignment wrapText="1"/>
    </xf>
    <xf numFmtId="0" fontId="14" fillId="0" borderId="57" xfId="0" applyFont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Alignment="1">
      <alignment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0" fillId="0" borderId="44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34" borderId="43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4" borderId="58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13" fillId="34" borderId="13" xfId="0" applyFont="1" applyFill="1" applyBorder="1" applyAlignment="1">
      <alignment wrapText="1"/>
    </xf>
    <xf numFmtId="0" fontId="13" fillId="34" borderId="48" xfId="0" applyFont="1" applyFill="1" applyBorder="1" applyAlignment="1">
      <alignment wrapText="1"/>
    </xf>
    <xf numFmtId="0" fontId="13" fillId="34" borderId="50" xfId="0" applyFont="1" applyFill="1" applyBorder="1" applyAlignment="1">
      <alignment wrapText="1"/>
    </xf>
    <xf numFmtId="0" fontId="13" fillId="34" borderId="59" xfId="0" applyFont="1" applyFill="1" applyBorder="1" applyAlignment="1">
      <alignment wrapText="1"/>
    </xf>
    <xf numFmtId="0" fontId="13" fillId="34" borderId="49" xfId="0" applyFont="1" applyFill="1" applyBorder="1" applyAlignment="1">
      <alignment wrapText="1"/>
    </xf>
    <xf numFmtId="0" fontId="13" fillId="34" borderId="52" xfId="0" applyFont="1" applyFill="1" applyBorder="1" applyAlignment="1">
      <alignment wrapText="1"/>
    </xf>
    <xf numFmtId="0" fontId="3" fillId="35" borderId="46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wrapText="1"/>
    </xf>
    <xf numFmtId="0" fontId="10" fillId="34" borderId="48" xfId="0" applyFont="1" applyFill="1" applyBorder="1" applyAlignment="1">
      <alignment wrapText="1"/>
    </xf>
    <xf numFmtId="0" fontId="10" fillId="34" borderId="50" xfId="0" applyFont="1" applyFill="1" applyBorder="1" applyAlignment="1">
      <alignment wrapText="1"/>
    </xf>
    <xf numFmtId="0" fontId="10" fillId="34" borderId="59" xfId="0" applyFont="1" applyFill="1" applyBorder="1" applyAlignment="1">
      <alignment wrapText="1"/>
    </xf>
    <xf numFmtId="3" fontId="12" fillId="33" borderId="21" xfId="0" applyNumberFormat="1" applyFont="1" applyFill="1" applyBorder="1" applyAlignment="1">
      <alignment horizontal="center" vertical="center" wrapText="1"/>
    </xf>
    <xf numFmtId="3" fontId="12" fillId="33" borderId="22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wrapText="1"/>
    </xf>
    <xf numFmtId="0" fontId="10" fillId="34" borderId="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30"/>
  <sheetViews>
    <sheetView tabSelected="1" zoomScale="110" zoomScaleNormal="110" zoomScaleSheetLayoutView="100" workbookViewId="0" topLeftCell="A404">
      <selection activeCell="AK426" sqref="AK426"/>
    </sheetView>
  </sheetViews>
  <sheetFormatPr defaultColWidth="9.140625" defaultRowHeight="12.75"/>
  <cols>
    <col min="1" max="1" width="2.421875" style="0" customWidth="1"/>
    <col min="2" max="2" width="4.7109375" style="0" customWidth="1"/>
    <col min="3" max="3" width="7.8515625" style="0" customWidth="1"/>
    <col min="4" max="4" width="6.57421875" style="5" customWidth="1"/>
    <col min="5" max="5" width="6.00390625" style="0" bestFit="1" customWidth="1"/>
    <col min="6" max="6" width="7.28125" style="5" bestFit="1" customWidth="1"/>
    <col min="7" max="7" width="6.00390625" style="0" bestFit="1" customWidth="1"/>
    <col min="8" max="8" width="7.28125" style="5" bestFit="1" customWidth="1"/>
    <col min="9" max="9" width="6.8515625" style="0" bestFit="1" customWidth="1"/>
    <col min="10" max="10" width="7.28125" style="5" bestFit="1" customWidth="1"/>
    <col min="11" max="11" width="5.00390625" style="0" customWidth="1"/>
    <col min="12" max="12" width="7.28125" style="5" bestFit="1" customWidth="1"/>
    <col min="13" max="13" width="6.00390625" style="0" bestFit="1" customWidth="1"/>
    <col min="14" max="14" width="7.28125" style="5" bestFit="1" customWidth="1"/>
    <col min="15" max="15" width="6.00390625" style="0" bestFit="1" customWidth="1"/>
    <col min="16" max="16" width="7.28125" style="0" bestFit="1" customWidth="1"/>
    <col min="17" max="17" width="5.00390625" style="0" customWidth="1"/>
    <col min="18" max="18" width="7.28125" style="0" bestFit="1" customWidth="1"/>
    <col min="19" max="19" width="6.00390625" style="0" bestFit="1" customWidth="1"/>
    <col min="20" max="20" width="6.8515625" style="0" customWidth="1"/>
    <col min="21" max="21" width="6.57421875" style="0" bestFit="1" customWidth="1"/>
    <col min="22" max="22" width="7.28125" style="0" bestFit="1" customWidth="1"/>
    <col min="23" max="23" width="6.00390625" style="0" bestFit="1" customWidth="1"/>
    <col min="24" max="24" width="6.8515625" style="0" customWidth="1"/>
    <col min="25" max="25" width="6.00390625" style="0" bestFit="1" customWidth="1"/>
    <col min="26" max="26" width="6.8515625" style="0" customWidth="1"/>
    <col min="27" max="27" width="6.140625" style="0" bestFit="1" customWidth="1"/>
    <col min="28" max="28" width="8.00390625" style="0" customWidth="1"/>
    <col min="29" max="29" width="7.57421875" style="0" hidden="1" customWidth="1"/>
    <col min="30" max="30" width="6.28125" style="0" hidden="1" customWidth="1"/>
    <col min="31" max="31" width="6.00390625" style="0" customWidth="1"/>
    <col min="32" max="32" width="6.140625" style="0" customWidth="1"/>
    <col min="33" max="33" width="5.7109375" style="0" customWidth="1"/>
    <col min="34" max="34" width="8.28125" style="0" customWidth="1"/>
    <col min="35" max="35" width="8.57421875" style="0" bestFit="1" customWidth="1"/>
    <col min="37" max="37" width="12.28125" style="0" bestFit="1" customWidth="1"/>
  </cols>
  <sheetData>
    <row r="1" spans="1:33" ht="27.75" customHeight="1">
      <c r="A1" s="188" t="s">
        <v>46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</row>
    <row r="2" ht="13.5" thickBot="1"/>
    <row r="3" spans="1:33" ht="13.5" customHeight="1" thickBot="1">
      <c r="A3" s="221" t="s">
        <v>0</v>
      </c>
      <c r="B3" s="217" t="s">
        <v>1</v>
      </c>
      <c r="C3" s="217"/>
      <c r="D3" s="219" t="s">
        <v>2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9"/>
      <c r="AB3" s="176" t="s">
        <v>22</v>
      </c>
      <c r="AC3" s="239"/>
      <c r="AD3" s="240"/>
      <c r="AE3" s="245" t="s">
        <v>22</v>
      </c>
      <c r="AF3" s="246"/>
      <c r="AG3" s="246"/>
    </row>
    <row r="4" spans="1:33" ht="24.75" customHeight="1" thickBot="1">
      <c r="A4" s="222"/>
      <c r="B4" s="218"/>
      <c r="C4" s="218"/>
      <c r="D4" s="168" t="s">
        <v>4</v>
      </c>
      <c r="E4" s="169"/>
      <c r="F4" s="168" t="s">
        <v>5</v>
      </c>
      <c r="G4" s="169"/>
      <c r="H4" s="168" t="s">
        <v>26</v>
      </c>
      <c r="I4" s="169"/>
      <c r="J4" s="168" t="s">
        <v>27</v>
      </c>
      <c r="K4" s="169"/>
      <c r="L4" s="168" t="s">
        <v>28</v>
      </c>
      <c r="M4" s="169"/>
      <c r="N4" s="168" t="s">
        <v>29</v>
      </c>
      <c r="O4" s="169"/>
      <c r="P4" s="168" t="s">
        <v>33</v>
      </c>
      <c r="Q4" s="169"/>
      <c r="R4" s="168" t="s">
        <v>35</v>
      </c>
      <c r="S4" s="169"/>
      <c r="T4" s="168" t="s">
        <v>40</v>
      </c>
      <c r="U4" s="169"/>
      <c r="V4" s="168" t="s">
        <v>41</v>
      </c>
      <c r="W4" s="169"/>
      <c r="X4" s="168" t="s">
        <v>44</v>
      </c>
      <c r="Y4" s="169"/>
      <c r="Z4" s="210" t="s">
        <v>45</v>
      </c>
      <c r="AA4" s="211"/>
      <c r="AB4" s="223"/>
      <c r="AC4" s="241"/>
      <c r="AD4" s="242"/>
      <c r="AE4" s="245"/>
      <c r="AF4" s="246"/>
      <c r="AG4" s="246"/>
    </row>
    <row r="5" spans="1:30" ht="21" customHeight="1" thickBot="1" thickTop="1">
      <c r="A5" s="2"/>
      <c r="B5" s="1"/>
      <c r="C5" s="219" t="s">
        <v>34</v>
      </c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9"/>
      <c r="AB5" s="224"/>
      <c r="AC5" s="10"/>
      <c r="AD5" s="11"/>
    </row>
    <row r="6" spans="1:33" ht="13.5" thickBot="1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225"/>
      <c r="AB6" s="228" t="s">
        <v>6</v>
      </c>
      <c r="AC6" s="213"/>
      <c r="AD6" s="238"/>
      <c r="AE6" s="36" t="s">
        <v>30</v>
      </c>
      <c r="AF6" s="37" t="s">
        <v>31</v>
      </c>
      <c r="AG6" s="38" t="s">
        <v>32</v>
      </c>
    </row>
    <row r="7" spans="1:33" ht="19.5" customHeight="1" thickBot="1" thickTop="1">
      <c r="A7" s="221" t="s">
        <v>7</v>
      </c>
      <c r="B7" s="173" t="s">
        <v>8</v>
      </c>
      <c r="C7" s="6"/>
      <c r="D7" s="51">
        <v>516686.3</v>
      </c>
      <c r="E7" s="17" t="s">
        <v>25</v>
      </c>
      <c r="F7" s="51">
        <v>517181.3</v>
      </c>
      <c r="G7" s="17" t="s">
        <v>25</v>
      </c>
      <c r="H7" s="51">
        <v>509570</v>
      </c>
      <c r="I7" s="17" t="s">
        <v>25</v>
      </c>
      <c r="J7" s="51">
        <v>499838</v>
      </c>
      <c r="K7" s="17" t="s">
        <v>25</v>
      </c>
      <c r="L7" s="51">
        <v>493765</v>
      </c>
      <c r="M7" s="17" t="s">
        <v>25</v>
      </c>
      <c r="N7" s="51">
        <v>489528</v>
      </c>
      <c r="O7" s="17" t="s">
        <v>25</v>
      </c>
      <c r="P7" s="51">
        <v>488433</v>
      </c>
      <c r="Q7" s="17" t="s">
        <v>25</v>
      </c>
      <c r="R7" s="51">
        <v>484653</v>
      </c>
      <c r="S7" s="17" t="s">
        <v>25</v>
      </c>
      <c r="T7" s="51">
        <v>480176</v>
      </c>
      <c r="U7" s="17" t="s">
        <v>25</v>
      </c>
      <c r="V7" s="51">
        <v>477520</v>
      </c>
      <c r="W7" s="17" t="s">
        <v>25</v>
      </c>
      <c r="X7" s="51">
        <v>479660</v>
      </c>
      <c r="Y7" s="17" t="s">
        <v>25</v>
      </c>
      <c r="Z7" s="57">
        <v>483121</v>
      </c>
      <c r="AA7" s="32" t="s">
        <v>25</v>
      </c>
      <c r="AB7" s="243"/>
      <c r="AC7" s="244"/>
      <c r="AD7" s="40"/>
      <c r="AE7" s="42"/>
      <c r="AF7" s="42"/>
      <c r="AG7" s="42"/>
    </row>
    <row r="8" spans="1:33" ht="27" customHeight="1" thickBot="1" thickTop="1">
      <c r="A8" s="227"/>
      <c r="B8" s="174"/>
      <c r="C8" s="12" t="s">
        <v>20</v>
      </c>
      <c r="D8" s="52">
        <v>940</v>
      </c>
      <c r="E8" s="28">
        <v>0.0018</v>
      </c>
      <c r="F8" s="52">
        <f>F7-D7</f>
        <v>495</v>
      </c>
      <c r="G8" s="28">
        <f>F8/D7</f>
        <v>0.000958028111060812</v>
      </c>
      <c r="H8" s="52">
        <f>H7-F7</f>
        <v>-7611.299999999988</v>
      </c>
      <c r="I8" s="28">
        <f>H8/F7</f>
        <v>-0.014716889415761917</v>
      </c>
      <c r="J8" s="52">
        <f>J7-H7</f>
        <v>-9732</v>
      </c>
      <c r="K8" s="28">
        <f>J8/H7</f>
        <v>-0.019098455560570677</v>
      </c>
      <c r="L8" s="52">
        <f>L7-J7</f>
        <v>-6073</v>
      </c>
      <c r="M8" s="28">
        <f>L8/J7</f>
        <v>-0.012149936579451742</v>
      </c>
      <c r="N8" s="52">
        <f>N7-L7</f>
        <v>-4237</v>
      </c>
      <c r="O8" s="28">
        <f>N8/L7</f>
        <v>-0.008581005134021245</v>
      </c>
      <c r="P8" s="52">
        <f>P7-N7</f>
        <v>-1095</v>
      </c>
      <c r="Q8" s="28">
        <f>P8/N7</f>
        <v>-0.0022368485561602195</v>
      </c>
      <c r="R8" s="52">
        <f>R7-P7</f>
        <v>-3780</v>
      </c>
      <c r="S8" s="28">
        <f>R8/P7</f>
        <v>-0.007739034831798834</v>
      </c>
      <c r="T8" s="52">
        <f>T7-R7</f>
        <v>-4477</v>
      </c>
      <c r="U8" s="28">
        <f>T8/R7</f>
        <v>-0.009237536959432831</v>
      </c>
      <c r="V8" s="52">
        <f>V7-T7</f>
        <v>-2656</v>
      </c>
      <c r="W8" s="28">
        <f>V8/T7</f>
        <v>-0.005531305188097697</v>
      </c>
      <c r="X8" s="52">
        <f>X7-V7</f>
        <v>2140</v>
      </c>
      <c r="Y8" s="28">
        <f>X8/V7</f>
        <v>0.004481487686379628</v>
      </c>
      <c r="Z8" s="58">
        <f>Z7-X7</f>
        <v>3461</v>
      </c>
      <c r="AA8" s="33">
        <f>Z8/X7</f>
        <v>0.0072155276654296795</v>
      </c>
      <c r="AB8" s="43"/>
      <c r="AC8" s="44"/>
      <c r="AD8" s="42"/>
      <c r="AE8" s="42"/>
      <c r="AF8" s="42"/>
      <c r="AG8" s="42"/>
    </row>
    <row r="9" spans="1:33" ht="24.75" customHeight="1" thickBot="1">
      <c r="A9" s="222"/>
      <c r="B9" s="175"/>
      <c r="C9" s="13" t="s">
        <v>21</v>
      </c>
      <c r="D9" s="53">
        <v>-14844.7</v>
      </c>
      <c r="E9" s="26">
        <v>-0.027928192334972016</v>
      </c>
      <c r="F9" s="53">
        <v>-19787.7</v>
      </c>
      <c r="G9" s="26">
        <v>-0.036850730675327646</v>
      </c>
      <c r="H9" s="53">
        <v>-25919</v>
      </c>
      <c r="I9" s="26">
        <v>-0.048402488193034776</v>
      </c>
      <c r="J9" s="53">
        <v>-32996</v>
      </c>
      <c r="K9" s="26">
        <v>-0.06192547772852333</v>
      </c>
      <c r="L9" s="56">
        <v>-35968</v>
      </c>
      <c r="M9" s="26">
        <v>-0.06789835634177972</v>
      </c>
      <c r="N9" s="56">
        <v>-41507</v>
      </c>
      <c r="O9" s="26">
        <v>-0.0781624563352698</v>
      </c>
      <c r="P9" s="56">
        <v>-36742</v>
      </c>
      <c r="Q9" s="26">
        <v>-0.07</v>
      </c>
      <c r="R9" s="56">
        <v>-38037</v>
      </c>
      <c r="S9" s="26">
        <v>-0.0728</v>
      </c>
      <c r="T9" s="56">
        <v>-41112</v>
      </c>
      <c r="U9" s="26">
        <v>-0.0789</v>
      </c>
      <c r="V9" s="56">
        <v>-42095</v>
      </c>
      <c r="W9" s="26">
        <v>-0.081</v>
      </c>
      <c r="X9" s="56">
        <v>-38395</v>
      </c>
      <c r="Y9" s="26">
        <v>-0.0741</v>
      </c>
      <c r="Z9" s="59">
        <v>-32625</v>
      </c>
      <c r="AA9" s="34">
        <v>-0.0633</v>
      </c>
      <c r="AB9" s="43"/>
      <c r="AC9" s="44"/>
      <c r="AD9" s="42"/>
      <c r="AE9" s="36" t="s">
        <v>30</v>
      </c>
      <c r="AF9" s="37" t="s">
        <v>31</v>
      </c>
      <c r="AG9" s="38" t="s">
        <v>32</v>
      </c>
    </row>
    <row r="10" spans="1:33" ht="19.5" customHeight="1" thickBot="1" thickTop="1">
      <c r="A10" s="221" t="s">
        <v>9</v>
      </c>
      <c r="B10" s="173" t="s">
        <v>19</v>
      </c>
      <c r="C10" s="14"/>
      <c r="D10" s="54">
        <v>14959</v>
      </c>
      <c r="E10" s="18" t="s">
        <v>25</v>
      </c>
      <c r="F10" s="54">
        <v>15101</v>
      </c>
      <c r="G10" s="18" t="s">
        <v>25</v>
      </c>
      <c r="H10" s="54">
        <v>12479</v>
      </c>
      <c r="I10" s="18" t="s">
        <v>25</v>
      </c>
      <c r="J10" s="54">
        <v>10717</v>
      </c>
      <c r="K10" s="18" t="s">
        <v>25</v>
      </c>
      <c r="L10" s="54">
        <v>9373</v>
      </c>
      <c r="M10" s="18" t="s">
        <v>25</v>
      </c>
      <c r="N10" s="54">
        <v>12653</v>
      </c>
      <c r="O10" s="18" t="s">
        <v>25</v>
      </c>
      <c r="P10" s="54">
        <v>15821</v>
      </c>
      <c r="Q10" s="18" t="s">
        <v>25</v>
      </c>
      <c r="R10" s="54">
        <v>11474</v>
      </c>
      <c r="S10" s="18" t="s">
        <v>25</v>
      </c>
      <c r="T10" s="54">
        <v>14377</v>
      </c>
      <c r="U10" s="18" t="s">
        <v>25</v>
      </c>
      <c r="V10" s="54">
        <v>14153</v>
      </c>
      <c r="W10" s="18" t="s">
        <v>25</v>
      </c>
      <c r="X10" s="54">
        <v>15609</v>
      </c>
      <c r="Y10" s="18" t="s">
        <v>25</v>
      </c>
      <c r="Z10" s="60">
        <v>16598</v>
      </c>
      <c r="AA10" s="32" t="s">
        <v>25</v>
      </c>
      <c r="AB10" s="65">
        <f>D10+F10+H10+J10+L10+N10+P10+R10+T10+V10+X10+Z10</f>
        <v>163314</v>
      </c>
      <c r="AC10" s="46"/>
      <c r="AD10" s="46"/>
      <c r="AE10" s="89">
        <v>98222</v>
      </c>
      <c r="AF10" s="89">
        <v>61104</v>
      </c>
      <c r="AG10" s="89">
        <v>2840</v>
      </c>
    </row>
    <row r="11" spans="1:33" ht="25.5" customHeight="1" thickBot="1" thickTop="1">
      <c r="A11" s="227"/>
      <c r="B11" s="174"/>
      <c r="C11" s="12" t="s">
        <v>20</v>
      </c>
      <c r="D11" s="52">
        <v>2872</v>
      </c>
      <c r="E11" s="28">
        <v>0.2376</v>
      </c>
      <c r="F11" s="52">
        <f>F10-D10</f>
        <v>142</v>
      </c>
      <c r="G11" s="28">
        <f>F11/D10</f>
        <v>0.009492613142589746</v>
      </c>
      <c r="H11" s="52">
        <f>H10-F10</f>
        <v>-2622</v>
      </c>
      <c r="I11" s="28">
        <f>H11/F10</f>
        <v>-0.1736308853718297</v>
      </c>
      <c r="J11" s="52">
        <f>J10-H10</f>
        <v>-1762</v>
      </c>
      <c r="K11" s="28">
        <f>J11/H10</f>
        <v>-0.1411972113150092</v>
      </c>
      <c r="L11" s="52">
        <f>L10-J10</f>
        <v>-1344</v>
      </c>
      <c r="M11" s="28">
        <f>L11/J10</f>
        <v>-0.12540822991508818</v>
      </c>
      <c r="N11" s="52">
        <f>N10-L10</f>
        <v>3280</v>
      </c>
      <c r="O11" s="28">
        <f>N11/L10</f>
        <v>0.3499413208151072</v>
      </c>
      <c r="P11" s="52">
        <f>P10-N10</f>
        <v>3168</v>
      </c>
      <c r="Q11" s="28">
        <f>P11/N10</f>
        <v>0.25037540504228245</v>
      </c>
      <c r="R11" s="52">
        <f>R10-P10</f>
        <v>-4347</v>
      </c>
      <c r="S11" s="28">
        <f>R11/P10</f>
        <v>-0.27476139308514</v>
      </c>
      <c r="T11" s="52">
        <f>T10-R10</f>
        <v>2903</v>
      </c>
      <c r="U11" s="28">
        <f>T11/R10</f>
        <v>0.2530067979780373</v>
      </c>
      <c r="V11" s="52">
        <f>V10-T10</f>
        <v>-224</v>
      </c>
      <c r="W11" s="28">
        <f>V11/T10</f>
        <v>-0.015580440982124227</v>
      </c>
      <c r="X11" s="52">
        <f>X10-V10</f>
        <v>1456</v>
      </c>
      <c r="Y11" s="28">
        <f>X11/V10</f>
        <v>0.1028757153960291</v>
      </c>
      <c r="Z11" s="58">
        <f>Z10-X10</f>
        <v>989</v>
      </c>
      <c r="AA11" s="33">
        <f>Z11/X10</f>
        <v>0.06336088154269973</v>
      </c>
      <c r="AB11" s="23"/>
      <c r="AC11" s="44"/>
      <c r="AD11" s="42"/>
      <c r="AE11" s="66"/>
      <c r="AF11" s="91"/>
      <c r="AG11" s="91"/>
    </row>
    <row r="12" spans="1:33" ht="24.75" customHeight="1" thickBot="1">
      <c r="A12" s="222"/>
      <c r="B12" s="175"/>
      <c r="C12" s="13" t="s">
        <v>21</v>
      </c>
      <c r="D12" s="53">
        <v>-2334</v>
      </c>
      <c r="E12" s="26">
        <v>-0.13496790608916903</v>
      </c>
      <c r="F12" s="53">
        <v>-2177</v>
      </c>
      <c r="G12" s="26">
        <v>-0.12599837944206504</v>
      </c>
      <c r="H12" s="53">
        <v>-1943</v>
      </c>
      <c r="I12" s="26">
        <v>-0.1347247261128831</v>
      </c>
      <c r="J12" s="53">
        <v>-746</v>
      </c>
      <c r="K12" s="26">
        <v>-0.06507894966413678</v>
      </c>
      <c r="L12" s="56">
        <v>-2155</v>
      </c>
      <c r="M12" s="26">
        <v>-0.18693615544760583</v>
      </c>
      <c r="N12" s="56">
        <v>-3326</v>
      </c>
      <c r="O12" s="26">
        <v>-0.20814819450528818</v>
      </c>
      <c r="P12" s="56">
        <v>-1306</v>
      </c>
      <c r="Q12" s="26">
        <v>-0.0762</v>
      </c>
      <c r="R12" s="56">
        <v>-2652</v>
      </c>
      <c r="S12" s="26">
        <v>-0.1877</v>
      </c>
      <c r="T12" s="56">
        <v>-1089</v>
      </c>
      <c r="U12" s="26">
        <v>-0.0704</v>
      </c>
      <c r="V12" s="56">
        <v>-148</v>
      </c>
      <c r="W12" s="26">
        <v>-0.0103</v>
      </c>
      <c r="X12" s="56">
        <v>2099</v>
      </c>
      <c r="Y12" s="26">
        <v>0.1554</v>
      </c>
      <c r="Z12" s="59">
        <v>4511</v>
      </c>
      <c r="AA12" s="34">
        <v>0.3732</v>
      </c>
      <c r="AB12" s="23"/>
      <c r="AC12" s="44"/>
      <c r="AD12" s="42"/>
      <c r="AE12" s="36" t="s">
        <v>30</v>
      </c>
      <c r="AF12" s="37" t="s">
        <v>31</v>
      </c>
      <c r="AG12" s="38" t="s">
        <v>32</v>
      </c>
    </row>
    <row r="13" spans="1:33" ht="19.5" customHeight="1" thickBot="1" thickTop="1">
      <c r="A13" s="221" t="s">
        <v>10</v>
      </c>
      <c r="B13" s="173" t="s">
        <v>17</v>
      </c>
      <c r="C13" s="15"/>
      <c r="D13" s="55">
        <v>6715</v>
      </c>
      <c r="E13" s="18" t="s">
        <v>25</v>
      </c>
      <c r="F13" s="55">
        <v>6932</v>
      </c>
      <c r="G13" s="18" t="s">
        <v>25</v>
      </c>
      <c r="H13" s="55">
        <v>8592</v>
      </c>
      <c r="I13" s="18" t="s">
        <v>25</v>
      </c>
      <c r="J13" s="55">
        <v>9866</v>
      </c>
      <c r="K13" s="18" t="s">
        <v>25</v>
      </c>
      <c r="L13" s="55">
        <v>7391</v>
      </c>
      <c r="M13" s="18" t="s">
        <v>25</v>
      </c>
      <c r="N13" s="55">
        <v>8752</v>
      </c>
      <c r="O13" s="18" t="s">
        <v>25</v>
      </c>
      <c r="P13" s="55">
        <v>8391</v>
      </c>
      <c r="Q13" s="18" t="s">
        <v>25</v>
      </c>
      <c r="R13" s="55">
        <v>6248</v>
      </c>
      <c r="S13" s="18" t="s">
        <v>25</v>
      </c>
      <c r="T13" s="55">
        <v>9648</v>
      </c>
      <c r="U13" s="18" t="s">
        <v>25</v>
      </c>
      <c r="V13" s="55">
        <v>6860</v>
      </c>
      <c r="W13" s="18" t="s">
        <v>25</v>
      </c>
      <c r="X13" s="55">
        <v>6406</v>
      </c>
      <c r="Y13" s="18" t="s">
        <v>25</v>
      </c>
      <c r="Z13" s="61">
        <v>5194</v>
      </c>
      <c r="AA13" s="32" t="s">
        <v>25</v>
      </c>
      <c r="AB13" s="22">
        <f>D13+F13+H13+J13+L13+N13+P13+R13+T13+V13+X13+Z13</f>
        <v>90995</v>
      </c>
      <c r="AC13" s="46"/>
      <c r="AD13" s="46"/>
      <c r="AE13" s="90">
        <v>60224</v>
      </c>
      <c r="AF13" s="92">
        <v>29493</v>
      </c>
      <c r="AG13" s="93">
        <v>929</v>
      </c>
    </row>
    <row r="14" spans="1:33" ht="25.5" customHeight="1" thickBot="1" thickTop="1">
      <c r="A14" s="227"/>
      <c r="B14" s="174"/>
      <c r="C14" s="16" t="s">
        <v>20</v>
      </c>
      <c r="D14" s="52">
        <v>883</v>
      </c>
      <c r="E14" s="28">
        <v>0.1514</v>
      </c>
      <c r="F14" s="52">
        <f>F13-D13</f>
        <v>217</v>
      </c>
      <c r="G14" s="28">
        <f>F14/D13</f>
        <v>0.03231571109456441</v>
      </c>
      <c r="H14" s="52">
        <f>H13-F13</f>
        <v>1660</v>
      </c>
      <c r="I14" s="28">
        <f>H14/F13</f>
        <v>0.23946912867859205</v>
      </c>
      <c r="J14" s="52">
        <f>J13-H13</f>
        <v>1274</v>
      </c>
      <c r="K14" s="28">
        <f>J14/H13</f>
        <v>0.14827746741154563</v>
      </c>
      <c r="L14" s="52">
        <f>L13-J13</f>
        <v>-2475</v>
      </c>
      <c r="M14" s="28">
        <f>L14/J13</f>
        <v>-0.25086154469896615</v>
      </c>
      <c r="N14" s="52">
        <f>N13-L13</f>
        <v>1361</v>
      </c>
      <c r="O14" s="28">
        <f>N14/L13</f>
        <v>0.1841428764713841</v>
      </c>
      <c r="P14" s="52">
        <f>P13-N13</f>
        <v>-361</v>
      </c>
      <c r="Q14" s="28">
        <f>P14/N13</f>
        <v>-0.04124771480804387</v>
      </c>
      <c r="R14" s="52">
        <f>R13-P13</f>
        <v>-2143</v>
      </c>
      <c r="S14" s="28">
        <f>R14/P13</f>
        <v>-0.2553926826361578</v>
      </c>
      <c r="T14" s="52">
        <f>T13-R13</f>
        <v>3400</v>
      </c>
      <c r="U14" s="28">
        <f>T14/R13</f>
        <v>0.5441741357234315</v>
      </c>
      <c r="V14" s="52">
        <f>V13-T13</f>
        <v>-2788</v>
      </c>
      <c r="W14" s="28">
        <f>V14/T13</f>
        <v>-0.28897180762852404</v>
      </c>
      <c r="X14" s="52">
        <f>X13-V13</f>
        <v>-454</v>
      </c>
      <c r="Y14" s="28">
        <f>X14/V13</f>
        <v>-0.06618075801749271</v>
      </c>
      <c r="Z14" s="58">
        <f>Z13-X13</f>
        <v>-1212</v>
      </c>
      <c r="AA14" s="33">
        <f>Z14/X13</f>
        <v>-0.18919762722447706</v>
      </c>
      <c r="AB14" s="23"/>
      <c r="AC14" s="44"/>
      <c r="AD14" s="42"/>
      <c r="AE14" s="66"/>
      <c r="AF14" s="91"/>
      <c r="AG14" s="91"/>
    </row>
    <row r="15" spans="1:33" ht="25.5" customHeight="1" thickBot="1">
      <c r="A15" s="222"/>
      <c r="B15" s="175"/>
      <c r="C15" s="13" t="s">
        <v>21</v>
      </c>
      <c r="D15" s="53">
        <v>2171</v>
      </c>
      <c r="E15" s="26">
        <v>0.4777728873239437</v>
      </c>
      <c r="F15" s="53">
        <v>1422</v>
      </c>
      <c r="G15" s="26">
        <v>0.25807622504537203</v>
      </c>
      <c r="H15" s="53">
        <v>1313</v>
      </c>
      <c r="I15" s="26">
        <v>0.18038192059348812</v>
      </c>
      <c r="J15" s="53">
        <v>2489</v>
      </c>
      <c r="K15" s="26">
        <v>0.33740002711129186</v>
      </c>
      <c r="L15" s="56">
        <v>-739</v>
      </c>
      <c r="M15" s="26">
        <v>-0.0908979089790898</v>
      </c>
      <c r="N15" s="56">
        <v>573</v>
      </c>
      <c r="O15" s="26">
        <v>0.07005746423768187</v>
      </c>
      <c r="P15" s="56">
        <v>-5589</v>
      </c>
      <c r="Q15" s="26">
        <v>-0.3998</v>
      </c>
      <c r="R15" s="56">
        <v>-965</v>
      </c>
      <c r="S15" s="26">
        <v>-0.1338</v>
      </c>
      <c r="T15" s="56">
        <v>2319</v>
      </c>
      <c r="U15" s="26">
        <v>0.3164</v>
      </c>
      <c r="V15" s="56">
        <v>-212</v>
      </c>
      <c r="W15" s="26">
        <v>-0.0299</v>
      </c>
      <c r="X15" s="56">
        <v>-142</v>
      </c>
      <c r="Y15" s="26">
        <v>-0.0217</v>
      </c>
      <c r="Z15" s="59">
        <v>-638</v>
      </c>
      <c r="AA15" s="34">
        <v>-0.1094</v>
      </c>
      <c r="AB15" s="23"/>
      <c r="AC15" s="44"/>
      <c r="AD15" s="42"/>
      <c r="AE15" s="36" t="s">
        <v>30</v>
      </c>
      <c r="AF15" s="37" t="s">
        <v>31</v>
      </c>
      <c r="AG15" s="38" t="s">
        <v>32</v>
      </c>
    </row>
    <row r="16" spans="1:33" ht="19.5" customHeight="1" thickBot="1" thickTop="1">
      <c r="A16" s="221" t="s">
        <v>11</v>
      </c>
      <c r="B16" s="173" t="s">
        <v>18</v>
      </c>
      <c r="C16" s="15"/>
      <c r="D16" s="55">
        <v>2825</v>
      </c>
      <c r="E16" s="18" t="s">
        <v>25</v>
      </c>
      <c r="F16" s="55">
        <v>3220</v>
      </c>
      <c r="G16" s="18" t="s">
        <v>25</v>
      </c>
      <c r="H16" s="55">
        <v>3214</v>
      </c>
      <c r="I16" s="18" t="s">
        <v>25</v>
      </c>
      <c r="J16" s="55">
        <v>3811</v>
      </c>
      <c r="K16" s="18" t="s">
        <v>25</v>
      </c>
      <c r="L16" s="55">
        <v>3171</v>
      </c>
      <c r="M16" s="18" t="s">
        <v>25</v>
      </c>
      <c r="N16" s="55">
        <v>3970</v>
      </c>
      <c r="O16" s="18" t="s">
        <v>25</v>
      </c>
      <c r="P16" s="55">
        <v>4130</v>
      </c>
      <c r="Q16" s="18" t="s">
        <v>25</v>
      </c>
      <c r="R16" s="55">
        <v>3190</v>
      </c>
      <c r="S16" s="18" t="s">
        <v>25</v>
      </c>
      <c r="T16" s="55">
        <v>3785</v>
      </c>
      <c r="U16" s="18" t="s">
        <v>25</v>
      </c>
      <c r="V16" s="55">
        <v>3445</v>
      </c>
      <c r="W16" s="18" t="s">
        <v>25</v>
      </c>
      <c r="X16" s="55">
        <v>2485</v>
      </c>
      <c r="Y16" s="18" t="s">
        <v>25</v>
      </c>
      <c r="Z16" s="61">
        <v>2630</v>
      </c>
      <c r="AA16" s="32" t="s">
        <v>25</v>
      </c>
      <c r="AB16" s="22">
        <f>N16+L16+J16+H16+F16+D16+P16+R16+T16+V16+X16+Z16</f>
        <v>39876</v>
      </c>
      <c r="AC16" s="46"/>
      <c r="AD16" s="46"/>
      <c r="AE16" s="90">
        <v>23368</v>
      </c>
      <c r="AF16" s="92">
        <v>16508</v>
      </c>
      <c r="AG16" s="93">
        <v>0</v>
      </c>
    </row>
    <row r="17" spans="1:33" ht="26.25" customHeight="1" thickBot="1" thickTop="1">
      <c r="A17" s="227"/>
      <c r="B17" s="174"/>
      <c r="C17" s="16" t="s">
        <v>20</v>
      </c>
      <c r="D17" s="52">
        <v>-88</v>
      </c>
      <c r="E17" s="28">
        <v>-0.0302</v>
      </c>
      <c r="F17" s="52">
        <f>F16-D16</f>
        <v>395</v>
      </c>
      <c r="G17" s="28">
        <f>F17/D16</f>
        <v>0.13982300884955753</v>
      </c>
      <c r="H17" s="52">
        <f>H16-F16</f>
        <v>-6</v>
      </c>
      <c r="I17" s="28">
        <f>H17/F16</f>
        <v>-0.0018633540372670807</v>
      </c>
      <c r="J17" s="52">
        <f>J16-H16</f>
        <v>597</v>
      </c>
      <c r="K17" s="28">
        <f>J17/H16</f>
        <v>0.18574984443061607</v>
      </c>
      <c r="L17" s="52">
        <f>L16-J16</f>
        <v>-640</v>
      </c>
      <c r="M17" s="28">
        <f>L17/J16</f>
        <v>-0.16793492521647863</v>
      </c>
      <c r="N17" s="52">
        <f>N16-L16</f>
        <v>799</v>
      </c>
      <c r="O17" s="28">
        <f>N17/L16</f>
        <v>0.25197098707032484</v>
      </c>
      <c r="P17" s="52">
        <f>P16-N16</f>
        <v>160</v>
      </c>
      <c r="Q17" s="28">
        <f>P17/N16</f>
        <v>0.04030226700251889</v>
      </c>
      <c r="R17" s="52">
        <f>R16-P16</f>
        <v>-940</v>
      </c>
      <c r="S17" s="28">
        <f>R17/P16</f>
        <v>-0.22760290556900725</v>
      </c>
      <c r="T17" s="52">
        <f>T16-R16</f>
        <v>595</v>
      </c>
      <c r="U17" s="28">
        <f>T17/R16</f>
        <v>0.1865203761755486</v>
      </c>
      <c r="V17" s="52">
        <f>V16-T16</f>
        <v>-340</v>
      </c>
      <c r="W17" s="28">
        <f>V17/T16</f>
        <v>-0.08982826948480846</v>
      </c>
      <c r="X17" s="52">
        <f>X16-V16</f>
        <v>-960</v>
      </c>
      <c r="Y17" s="28">
        <f>X17/V16</f>
        <v>-0.27866473149492016</v>
      </c>
      <c r="Z17" s="58">
        <f>Z16-X16</f>
        <v>145</v>
      </c>
      <c r="AA17" s="33">
        <f>Z17/X16</f>
        <v>0.05835010060362173</v>
      </c>
      <c r="AB17" s="23"/>
      <c r="AC17" s="44"/>
      <c r="AD17" s="42"/>
      <c r="AE17" s="66"/>
      <c r="AF17" s="91"/>
      <c r="AG17" s="91"/>
    </row>
    <row r="18" spans="1:33" ht="24" customHeight="1" thickBot="1">
      <c r="A18" s="222"/>
      <c r="B18" s="175"/>
      <c r="C18" s="13" t="s">
        <v>21</v>
      </c>
      <c r="D18" s="53">
        <v>262</v>
      </c>
      <c r="E18" s="26">
        <v>0.10222395630120952</v>
      </c>
      <c r="F18" s="53">
        <v>826</v>
      </c>
      <c r="G18" s="26">
        <v>0.34502923976608185</v>
      </c>
      <c r="H18" s="53">
        <v>-247</v>
      </c>
      <c r="I18" s="26">
        <v>-0.07136665703553886</v>
      </c>
      <c r="J18" s="53">
        <v>287</v>
      </c>
      <c r="K18" s="26">
        <v>0.08144154370034053</v>
      </c>
      <c r="L18" s="56">
        <v>-544</v>
      </c>
      <c r="M18" s="26">
        <v>-0.14643337819650068</v>
      </c>
      <c r="N18" s="56">
        <v>228</v>
      </c>
      <c r="O18" s="26">
        <v>0.060929983965793695</v>
      </c>
      <c r="P18" s="56">
        <v>-1985</v>
      </c>
      <c r="Q18" s="26">
        <v>-0.3246</v>
      </c>
      <c r="R18" s="56">
        <v>-1150</v>
      </c>
      <c r="S18" s="26">
        <v>-0.2649</v>
      </c>
      <c r="T18" s="56">
        <v>-57</v>
      </c>
      <c r="U18" s="26">
        <v>-0.0148</v>
      </c>
      <c r="V18" s="56">
        <v>275</v>
      </c>
      <c r="W18" s="26">
        <v>0.0867</v>
      </c>
      <c r="X18" s="56">
        <v>-218</v>
      </c>
      <c r="Y18" s="26">
        <v>-0.0806</v>
      </c>
      <c r="Z18" s="59">
        <v>-283</v>
      </c>
      <c r="AA18" s="34">
        <v>-0.0971</v>
      </c>
      <c r="AB18" s="23"/>
      <c r="AC18" s="44"/>
      <c r="AD18" s="42"/>
      <c r="AE18" s="36" t="s">
        <v>30</v>
      </c>
      <c r="AF18" s="37" t="s">
        <v>31</v>
      </c>
      <c r="AG18" s="38" t="s">
        <v>32</v>
      </c>
    </row>
    <row r="19" spans="1:33" ht="19.5" customHeight="1" thickBot="1" thickTop="1">
      <c r="A19" s="221" t="s">
        <v>12</v>
      </c>
      <c r="B19" s="173" t="s">
        <v>16</v>
      </c>
      <c r="C19" s="15"/>
      <c r="D19" s="55">
        <v>6325</v>
      </c>
      <c r="E19" s="18" t="s">
        <v>25</v>
      </c>
      <c r="F19" s="55">
        <v>6780</v>
      </c>
      <c r="G19" s="18" t="s">
        <v>25</v>
      </c>
      <c r="H19" s="55">
        <v>6423</v>
      </c>
      <c r="I19" s="18" t="s">
        <v>25</v>
      </c>
      <c r="J19" s="55">
        <v>6618</v>
      </c>
      <c r="K19" s="18" t="s">
        <v>25</v>
      </c>
      <c r="L19" s="55">
        <v>3279</v>
      </c>
      <c r="M19" s="18" t="s">
        <v>25</v>
      </c>
      <c r="N19" s="55">
        <v>3576</v>
      </c>
      <c r="O19" s="18" t="s">
        <v>25</v>
      </c>
      <c r="P19" s="55">
        <v>4021</v>
      </c>
      <c r="Q19" s="18" t="s">
        <v>25</v>
      </c>
      <c r="R19" s="55">
        <v>3701</v>
      </c>
      <c r="S19" s="18" t="s">
        <v>25</v>
      </c>
      <c r="T19" s="55">
        <v>6714</v>
      </c>
      <c r="U19" s="18" t="s">
        <v>25</v>
      </c>
      <c r="V19" s="55">
        <v>5806</v>
      </c>
      <c r="W19" s="18" t="s">
        <v>25</v>
      </c>
      <c r="X19" s="55">
        <v>4074</v>
      </c>
      <c r="Y19" s="18" t="s">
        <v>25</v>
      </c>
      <c r="Z19" s="61">
        <v>5597</v>
      </c>
      <c r="AA19" s="32" t="s">
        <v>25</v>
      </c>
      <c r="AB19" s="22">
        <f>D19+F19+H19+J19+L19+N19+P19+R19+T19+V19+X19+Z19</f>
        <v>62914</v>
      </c>
      <c r="AC19" s="47"/>
      <c r="AD19" s="46"/>
      <c r="AE19" s="90">
        <v>27633</v>
      </c>
      <c r="AF19" s="92">
        <v>35202</v>
      </c>
      <c r="AG19" s="93">
        <v>58</v>
      </c>
    </row>
    <row r="20" spans="1:33" ht="24.75" customHeight="1" thickTop="1">
      <c r="A20" s="227"/>
      <c r="B20" s="174"/>
      <c r="C20" s="16" t="s">
        <v>20</v>
      </c>
      <c r="D20" s="52">
        <v>1372</v>
      </c>
      <c r="E20" s="28">
        <v>0.277</v>
      </c>
      <c r="F20" s="52">
        <f>F19-D19</f>
        <v>455</v>
      </c>
      <c r="G20" s="28">
        <f>F20/D19</f>
        <v>0.07193675889328063</v>
      </c>
      <c r="H20" s="52">
        <f>H19-F19</f>
        <v>-357</v>
      </c>
      <c r="I20" s="28">
        <f>H20/F19</f>
        <v>-0.05265486725663717</v>
      </c>
      <c r="J20" s="52">
        <f>J19-H19</f>
        <v>195</v>
      </c>
      <c r="K20" s="28">
        <f>J20/H19</f>
        <v>0.03035964502568893</v>
      </c>
      <c r="L20" s="52">
        <f>L19-J19</f>
        <v>-3339</v>
      </c>
      <c r="M20" s="28">
        <f>L20/J19</f>
        <v>-0.5045330915684497</v>
      </c>
      <c r="N20" s="52">
        <f>N19-L19</f>
        <v>297</v>
      </c>
      <c r="O20" s="28">
        <f>N20/L19</f>
        <v>0.09057639524245197</v>
      </c>
      <c r="P20" s="52">
        <f>P19-N19</f>
        <v>445</v>
      </c>
      <c r="Q20" s="28">
        <f>P20/N19</f>
        <v>0.12444071588366891</v>
      </c>
      <c r="R20" s="52">
        <f>R19-P19</f>
        <v>-320</v>
      </c>
      <c r="S20" s="28">
        <f>R20/P19</f>
        <v>-0.0795821934842079</v>
      </c>
      <c r="T20" s="52">
        <f>T19-R19</f>
        <v>3013</v>
      </c>
      <c r="U20" s="28">
        <f>T20/R19</f>
        <v>0.8141042961361794</v>
      </c>
      <c r="V20" s="52">
        <f>V19-T19</f>
        <v>-908</v>
      </c>
      <c r="W20" s="28">
        <f>V20/T19</f>
        <v>-0.13523979743818887</v>
      </c>
      <c r="X20" s="52">
        <f>X19-V19</f>
        <v>-1732</v>
      </c>
      <c r="Y20" s="28">
        <f>X20/V19</f>
        <v>-0.29831209094040645</v>
      </c>
      <c r="Z20" s="58">
        <f>Z19-X19</f>
        <v>1523</v>
      </c>
      <c r="AA20" s="33">
        <f>Z20/X19</f>
        <v>0.3738340697103584</v>
      </c>
      <c r="AB20" s="48"/>
      <c r="AC20" s="49"/>
      <c r="AD20" s="42"/>
      <c r="AE20" s="42"/>
      <c r="AF20" s="42"/>
      <c r="AG20" s="42"/>
    </row>
    <row r="21" spans="1:29" ht="24" customHeight="1" thickBot="1">
      <c r="A21" s="222"/>
      <c r="B21" s="175"/>
      <c r="C21" s="13" t="s">
        <v>21</v>
      </c>
      <c r="D21" s="53">
        <v>1360</v>
      </c>
      <c r="E21" s="26">
        <v>0.27391742195367574</v>
      </c>
      <c r="F21" s="53">
        <v>798</v>
      </c>
      <c r="G21" s="26">
        <v>0.1334002006018054</v>
      </c>
      <c r="H21" s="53">
        <v>512</v>
      </c>
      <c r="I21" s="26">
        <v>0.08661816951446456</v>
      </c>
      <c r="J21" s="53">
        <v>1525</v>
      </c>
      <c r="K21" s="26">
        <v>0.2994305910072649</v>
      </c>
      <c r="L21" s="56">
        <v>-2019</v>
      </c>
      <c r="M21" s="26">
        <v>-0.3810872027180068</v>
      </c>
      <c r="N21" s="56">
        <v>-2477</v>
      </c>
      <c r="O21" s="26">
        <v>-0.40921856930447714</v>
      </c>
      <c r="P21" s="56">
        <v>-5930</v>
      </c>
      <c r="Q21" s="26">
        <v>-0.5959</v>
      </c>
      <c r="R21" s="56">
        <v>-1791</v>
      </c>
      <c r="S21" s="26">
        <v>-0.3261</v>
      </c>
      <c r="T21" s="56">
        <v>720</v>
      </c>
      <c r="U21" s="26">
        <v>0.1201</v>
      </c>
      <c r="V21" s="56">
        <v>457</v>
      </c>
      <c r="W21" s="26">
        <v>0.0854</v>
      </c>
      <c r="X21" s="56">
        <v>-1739</v>
      </c>
      <c r="Y21" s="26">
        <v>-0.2992</v>
      </c>
      <c r="Z21" s="59">
        <v>644</v>
      </c>
      <c r="AA21" s="34">
        <v>0.13</v>
      </c>
      <c r="AB21" s="8"/>
      <c r="AC21" s="7"/>
    </row>
    <row r="22" spans="1:29" ht="19.5" customHeight="1" thickBot="1">
      <c r="A22" s="219" t="s">
        <v>13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8"/>
      <c r="AC22" s="7"/>
    </row>
    <row r="23" spans="1:29" ht="19.5" customHeight="1" thickBot="1">
      <c r="A23" s="221" t="s">
        <v>14</v>
      </c>
      <c r="B23" s="173" t="s">
        <v>15</v>
      </c>
      <c r="C23" s="4"/>
      <c r="D23" s="55">
        <v>8613</v>
      </c>
      <c r="E23" s="18" t="s">
        <v>25</v>
      </c>
      <c r="F23" s="55">
        <v>8940</v>
      </c>
      <c r="G23" s="18" t="s">
        <v>25</v>
      </c>
      <c r="H23" s="55">
        <v>8929</v>
      </c>
      <c r="I23" s="18" t="s">
        <v>25</v>
      </c>
      <c r="J23" s="55">
        <v>8260</v>
      </c>
      <c r="K23" s="18" t="s">
        <v>25</v>
      </c>
      <c r="L23" s="55">
        <v>7843</v>
      </c>
      <c r="M23" s="18" t="s">
        <v>25</v>
      </c>
      <c r="N23" s="55">
        <v>7828</v>
      </c>
      <c r="O23" s="18" t="s">
        <v>25</v>
      </c>
      <c r="P23" s="55">
        <v>8511</v>
      </c>
      <c r="Q23" s="18" t="s">
        <v>25</v>
      </c>
      <c r="R23" s="55">
        <v>8544</v>
      </c>
      <c r="S23" s="18" t="s">
        <v>25</v>
      </c>
      <c r="T23" s="55">
        <v>8181</v>
      </c>
      <c r="U23" s="18" t="s">
        <v>25</v>
      </c>
      <c r="V23" s="55">
        <v>8306</v>
      </c>
      <c r="W23" s="18" t="s">
        <v>25</v>
      </c>
      <c r="X23" s="55">
        <v>8249</v>
      </c>
      <c r="Y23" s="18" t="s">
        <v>25</v>
      </c>
      <c r="Z23" s="87">
        <v>8812</v>
      </c>
      <c r="AA23" s="88" t="s">
        <v>25</v>
      </c>
      <c r="AB23" s="8"/>
      <c r="AC23" s="7"/>
    </row>
    <row r="24" spans="1:29" ht="25.5" customHeight="1" thickTop="1">
      <c r="A24" s="227"/>
      <c r="B24" s="174"/>
      <c r="C24" s="16" t="s">
        <v>20</v>
      </c>
      <c r="D24" s="52">
        <v>245</v>
      </c>
      <c r="E24" s="28">
        <v>0.0304</v>
      </c>
      <c r="F24" s="52">
        <f>F23-D23</f>
        <v>327</v>
      </c>
      <c r="G24" s="28">
        <f>F24/D23</f>
        <v>0.03796586555207245</v>
      </c>
      <c r="H24" s="52">
        <f>H23-F23</f>
        <v>-11</v>
      </c>
      <c r="I24" s="28">
        <f>H24/F23</f>
        <v>-0.0012304250559284117</v>
      </c>
      <c r="J24" s="52">
        <f>J23-H23</f>
        <v>-669</v>
      </c>
      <c r="K24" s="28">
        <f>J24/H23</f>
        <v>-0.07492440362862583</v>
      </c>
      <c r="L24" s="52">
        <f>L23-J23</f>
        <v>-417</v>
      </c>
      <c r="M24" s="28">
        <f>L24/J23</f>
        <v>-0.05048426150121065</v>
      </c>
      <c r="N24" s="52">
        <f>N23-L23</f>
        <v>-15</v>
      </c>
      <c r="O24" s="28">
        <f>N24/L23</f>
        <v>-0.0019125334693357134</v>
      </c>
      <c r="P24" s="52">
        <f>P23-N23</f>
        <v>683</v>
      </c>
      <c r="Q24" s="28">
        <f>P24/N23</f>
        <v>0.0872508942258559</v>
      </c>
      <c r="R24" s="52">
        <f>R23-P23</f>
        <v>33</v>
      </c>
      <c r="S24" s="28">
        <f>R24/P23</f>
        <v>0.0038773352132534366</v>
      </c>
      <c r="T24" s="52">
        <f>T23-R23</f>
        <v>-363</v>
      </c>
      <c r="U24" s="28">
        <f>T24/R23</f>
        <v>-0.042485955056179775</v>
      </c>
      <c r="V24" s="52">
        <f>V23-T23</f>
        <v>125</v>
      </c>
      <c r="W24" s="28">
        <f>V24/T23</f>
        <v>0.015279305708348612</v>
      </c>
      <c r="X24" s="52">
        <f>X23-V23</f>
        <v>-57</v>
      </c>
      <c r="Y24" s="28">
        <f>X24/V23</f>
        <v>-0.006862509029617144</v>
      </c>
      <c r="Z24" s="58">
        <f>Z23-X23</f>
        <v>563</v>
      </c>
      <c r="AA24" s="33">
        <f>Z24/X23</f>
        <v>0.06825069705418839</v>
      </c>
      <c r="AB24" s="8"/>
      <c r="AC24" s="7"/>
    </row>
    <row r="25" spans="1:29" ht="24.75" customHeight="1" thickBot="1">
      <c r="A25" s="222"/>
      <c r="B25" s="175"/>
      <c r="C25" s="13" t="s">
        <v>21</v>
      </c>
      <c r="D25" s="53">
        <v>-518</v>
      </c>
      <c r="E25" s="26">
        <v>-0.05672982148724127</v>
      </c>
      <c r="F25" s="53">
        <v>-781</v>
      </c>
      <c r="G25" s="26">
        <v>-0.08034152864931592</v>
      </c>
      <c r="H25" s="53">
        <v>-1017</v>
      </c>
      <c r="I25" s="26">
        <v>-0.10225216167303439</v>
      </c>
      <c r="J25" s="53">
        <v>-1061</v>
      </c>
      <c r="K25" s="26">
        <v>-0.11382898830597575</v>
      </c>
      <c r="L25" s="56">
        <v>-968</v>
      </c>
      <c r="M25" s="26">
        <v>-0.10986267166042447</v>
      </c>
      <c r="N25" s="56">
        <v>-606</v>
      </c>
      <c r="O25" s="26">
        <v>-0.0718520275077069</v>
      </c>
      <c r="P25" s="56">
        <v>-150</v>
      </c>
      <c r="Q25" s="26">
        <v>-0.0173</v>
      </c>
      <c r="R25" s="56">
        <v>745</v>
      </c>
      <c r="S25" s="26">
        <v>0.0955</v>
      </c>
      <c r="T25" s="56">
        <v>-22</v>
      </c>
      <c r="U25" s="26">
        <v>-0.0027</v>
      </c>
      <c r="V25" s="56">
        <v>208</v>
      </c>
      <c r="W25" s="26">
        <v>0.0257</v>
      </c>
      <c r="X25" s="56">
        <v>-144</v>
      </c>
      <c r="Y25" s="26">
        <v>-0.0172</v>
      </c>
      <c r="Z25" s="59">
        <v>453</v>
      </c>
      <c r="AA25" s="34">
        <v>0.0542</v>
      </c>
      <c r="AB25" s="8"/>
      <c r="AC25" s="7"/>
    </row>
    <row r="26" spans="26:27" ht="7.5" customHeight="1">
      <c r="Z26" s="61"/>
      <c r="AA26" s="32"/>
    </row>
    <row r="27" ht="6.75" customHeight="1"/>
    <row r="28" ht="4.5" customHeight="1"/>
    <row r="29" spans="1:33" ht="23.25" customHeight="1">
      <c r="A29" s="188" t="s">
        <v>47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</row>
    <row r="30" ht="13.5" thickBot="1"/>
    <row r="31" spans="1:35" ht="23.25" customHeight="1" thickBot="1">
      <c r="A31" s="226" t="s">
        <v>42</v>
      </c>
      <c r="B31" s="217" t="s">
        <v>43</v>
      </c>
      <c r="C31" s="217"/>
      <c r="D31" s="219" t="s">
        <v>3</v>
      </c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9"/>
      <c r="AB31" s="176" t="s">
        <v>22</v>
      </c>
      <c r="AC31" s="232" t="s">
        <v>23</v>
      </c>
      <c r="AD31" s="236"/>
      <c r="AE31" s="230" t="s">
        <v>22</v>
      </c>
      <c r="AF31" s="208"/>
      <c r="AG31" s="231"/>
      <c r="AH31" s="232" t="s">
        <v>23</v>
      </c>
      <c r="AI31" s="233"/>
    </row>
    <row r="32" spans="1:35" ht="16.5" customHeight="1" thickBot="1">
      <c r="A32" s="193"/>
      <c r="B32" s="218"/>
      <c r="C32" s="218"/>
      <c r="D32" s="168" t="s">
        <v>4</v>
      </c>
      <c r="E32" s="169"/>
      <c r="F32" s="168" t="s">
        <v>5</v>
      </c>
      <c r="G32" s="169"/>
      <c r="H32" s="168" t="s">
        <v>26</v>
      </c>
      <c r="I32" s="169"/>
      <c r="J32" s="168" t="s">
        <v>27</v>
      </c>
      <c r="K32" s="169"/>
      <c r="L32" s="168" t="s">
        <v>28</v>
      </c>
      <c r="M32" s="169"/>
      <c r="N32" s="168" t="s">
        <v>29</v>
      </c>
      <c r="O32" s="169"/>
      <c r="P32" s="168" t="s">
        <v>33</v>
      </c>
      <c r="Q32" s="169"/>
      <c r="R32" s="168" t="s">
        <v>35</v>
      </c>
      <c r="S32" s="169"/>
      <c r="T32" s="168" t="s">
        <v>40</v>
      </c>
      <c r="U32" s="169"/>
      <c r="V32" s="168" t="s">
        <v>41</v>
      </c>
      <c r="W32" s="169"/>
      <c r="X32" s="168" t="s">
        <v>44</v>
      </c>
      <c r="Y32" s="169"/>
      <c r="Z32" s="210" t="s">
        <v>45</v>
      </c>
      <c r="AA32" s="211"/>
      <c r="AB32" s="223"/>
      <c r="AC32" s="234"/>
      <c r="AD32" s="237"/>
      <c r="AE32" s="230"/>
      <c r="AF32" s="208"/>
      <c r="AG32" s="231"/>
      <c r="AH32" s="234"/>
      <c r="AI32" s="235"/>
    </row>
    <row r="33" spans="1:35" ht="14.25" customHeight="1" thickBot="1" thickTop="1">
      <c r="A33" s="2"/>
      <c r="B33" s="1"/>
      <c r="C33" s="219" t="s">
        <v>34</v>
      </c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9"/>
      <c r="AB33" s="224"/>
      <c r="AC33" s="19" t="s">
        <v>24</v>
      </c>
      <c r="AD33" s="68" t="s">
        <v>25</v>
      </c>
      <c r="AH33" s="19" t="s">
        <v>24</v>
      </c>
      <c r="AI33" s="20" t="s">
        <v>25</v>
      </c>
    </row>
    <row r="34" spans="1:35" ht="13.5" thickBot="1">
      <c r="A34" s="185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225"/>
      <c r="AB34" s="197" t="s">
        <v>6</v>
      </c>
      <c r="AC34" s="198"/>
      <c r="AD34" s="199"/>
      <c r="AE34" s="67" t="s">
        <v>30</v>
      </c>
      <c r="AF34" s="37" t="s">
        <v>31</v>
      </c>
      <c r="AG34" s="38" t="s">
        <v>32</v>
      </c>
      <c r="AH34" s="228"/>
      <c r="AI34" s="213"/>
    </row>
    <row r="35" spans="1:35" ht="19.5" customHeight="1" thickBot="1" thickTop="1">
      <c r="A35" s="221" t="s">
        <v>7</v>
      </c>
      <c r="B35" s="173" t="s">
        <v>8</v>
      </c>
      <c r="C35" s="6"/>
      <c r="D35" s="51">
        <v>488498</v>
      </c>
      <c r="E35" s="17" t="s">
        <v>25</v>
      </c>
      <c r="F35" s="51">
        <v>491797</v>
      </c>
      <c r="G35" s="17" t="s">
        <v>25</v>
      </c>
      <c r="H35" s="51">
        <v>493338</v>
      </c>
      <c r="I35" s="17" t="s">
        <v>25</v>
      </c>
      <c r="J35" s="51">
        <v>493144</v>
      </c>
      <c r="K35" s="17" t="s">
        <v>25</v>
      </c>
      <c r="L35" s="51">
        <v>490571</v>
      </c>
      <c r="M35" s="17" t="s">
        <v>25</v>
      </c>
      <c r="N35" s="51">
        <v>492583</v>
      </c>
      <c r="O35" s="17" t="s">
        <v>25</v>
      </c>
      <c r="P35" s="51">
        <v>496896</v>
      </c>
      <c r="Q35" s="17" t="s">
        <v>25</v>
      </c>
      <c r="R35" s="51">
        <v>500501</v>
      </c>
      <c r="S35" s="17" t="s">
        <v>25</v>
      </c>
      <c r="T35" s="51">
        <v>502301</v>
      </c>
      <c r="U35" s="17" t="s">
        <v>25</v>
      </c>
      <c r="V35" s="51">
        <v>504087</v>
      </c>
      <c r="W35" s="17" t="s">
        <v>25</v>
      </c>
      <c r="X35" s="51">
        <v>506444</v>
      </c>
      <c r="Y35" s="17" t="s">
        <v>25</v>
      </c>
      <c r="Z35" s="57">
        <v>510580</v>
      </c>
      <c r="AA35" s="32" t="s">
        <v>25</v>
      </c>
      <c r="AB35" s="200"/>
      <c r="AC35" s="201"/>
      <c r="AD35" s="202"/>
      <c r="AE35" s="42"/>
      <c r="AF35" s="42"/>
      <c r="AG35" s="42"/>
      <c r="AH35" s="85"/>
      <c r="AI35" s="39"/>
    </row>
    <row r="36" spans="1:34" ht="29.25" customHeight="1" thickBot="1" thickTop="1">
      <c r="A36" s="227"/>
      <c r="B36" s="174"/>
      <c r="C36" s="12" t="s">
        <v>20</v>
      </c>
      <c r="D36" s="62">
        <v>5377</v>
      </c>
      <c r="E36" s="25">
        <v>0.0111</v>
      </c>
      <c r="F36" s="62">
        <f>F35-D35</f>
        <v>3299</v>
      </c>
      <c r="G36" s="25">
        <f>F36/D35</f>
        <v>0.00675335415907537</v>
      </c>
      <c r="H36" s="62">
        <f>H35-F35</f>
        <v>1541</v>
      </c>
      <c r="I36" s="25">
        <f>H36/F35</f>
        <v>0.0031334066698251515</v>
      </c>
      <c r="J36" s="62">
        <f>J35-H35</f>
        <v>-194</v>
      </c>
      <c r="K36" s="25">
        <f>J36/H35</f>
        <v>-0.0003932395234099137</v>
      </c>
      <c r="L36" s="62">
        <f>L35-J35</f>
        <v>-2573</v>
      </c>
      <c r="M36" s="25">
        <f>L36/J35</f>
        <v>-0.00521754294891553</v>
      </c>
      <c r="N36" s="52">
        <f>N35-L35</f>
        <v>2012</v>
      </c>
      <c r="O36" s="28">
        <f>N36/L35</f>
        <v>0.004101343128721429</v>
      </c>
      <c r="P36" s="52">
        <f>P35-N35</f>
        <v>4313</v>
      </c>
      <c r="Q36" s="28">
        <f>P36/N35</f>
        <v>0.008755884795049768</v>
      </c>
      <c r="R36" s="52">
        <f>R35-P35</f>
        <v>3605</v>
      </c>
      <c r="S36" s="28">
        <f>R36/P35</f>
        <v>0.007255039283874292</v>
      </c>
      <c r="T36" s="52">
        <f>T35-R35</f>
        <v>1800</v>
      </c>
      <c r="U36" s="28">
        <f>T36/R35</f>
        <v>0.003596396410796382</v>
      </c>
      <c r="V36" s="52">
        <f>V35-T35</f>
        <v>1786</v>
      </c>
      <c r="W36" s="28">
        <f>V36/T35</f>
        <v>0.003555636958715989</v>
      </c>
      <c r="X36" s="52">
        <f>X35-V35</f>
        <v>2357</v>
      </c>
      <c r="Y36" s="28">
        <f>X36/V35</f>
        <v>0.0046757801728669855</v>
      </c>
      <c r="Z36" s="58">
        <f>Z35-X35</f>
        <v>4136</v>
      </c>
      <c r="AA36" s="33">
        <f>Z36/X35</f>
        <v>0.008166746965113617</v>
      </c>
      <c r="AB36" s="43"/>
      <c r="AC36" s="44"/>
      <c r="AD36" s="69"/>
      <c r="AE36" s="42"/>
      <c r="AF36" s="42"/>
      <c r="AG36" s="42"/>
      <c r="AH36" s="7"/>
    </row>
    <row r="37" spans="1:35" ht="27.75" customHeight="1" thickBot="1">
      <c r="A37" s="222"/>
      <c r="B37" s="175"/>
      <c r="C37" s="13" t="s">
        <v>21</v>
      </c>
      <c r="D37" s="53">
        <v>-28188</v>
      </c>
      <c r="E37" s="26">
        <f>D37/D7</f>
        <v>-0.054555346251681146</v>
      </c>
      <c r="F37" s="53">
        <f>F35-F7</f>
        <v>-25384.29999999999</v>
      </c>
      <c r="G37" s="26">
        <f>F37/F7</f>
        <v>-0.04908201437290944</v>
      </c>
      <c r="H37" s="53">
        <f>H35-H7</f>
        <v>-16232</v>
      </c>
      <c r="I37" s="26">
        <f>H37/H7</f>
        <v>-0.03185430853464686</v>
      </c>
      <c r="J37" s="53">
        <f>J35-J7</f>
        <v>-6694</v>
      </c>
      <c r="K37" s="26">
        <f>J37/J7</f>
        <v>-0.013392339117874191</v>
      </c>
      <c r="L37" s="56">
        <f>L35-L7</f>
        <v>-3194</v>
      </c>
      <c r="M37" s="26">
        <f>L37/L7</f>
        <v>-0.006468664243111602</v>
      </c>
      <c r="N37" s="56">
        <f>N35-N7</f>
        <v>3055</v>
      </c>
      <c r="O37" s="26">
        <f>N37/N7</f>
        <v>0.0062407053324835355</v>
      </c>
      <c r="P37" s="56">
        <f>P35-P7</f>
        <v>8463</v>
      </c>
      <c r="Q37" s="26">
        <f>P37/P7</f>
        <v>0.0173268390956385</v>
      </c>
      <c r="R37" s="56">
        <f>R35-R7</f>
        <v>15848</v>
      </c>
      <c r="S37" s="26">
        <f>R37/R7</f>
        <v>0.03269968410388464</v>
      </c>
      <c r="T37" s="56">
        <f>T35-T7</f>
        <v>22125</v>
      </c>
      <c r="U37" s="26">
        <f>T37/T7</f>
        <v>0.046076855153110524</v>
      </c>
      <c r="V37" s="56">
        <f>V35-V7</f>
        <v>26567</v>
      </c>
      <c r="W37" s="26">
        <f>V37/V7</f>
        <v>0.05563536605796616</v>
      </c>
      <c r="X37" s="56">
        <f>X35-X7</f>
        <v>26784</v>
      </c>
      <c r="Y37" s="26">
        <f>X37/X7</f>
        <v>0.055839553016720174</v>
      </c>
      <c r="Z37" s="59">
        <f>Z35-Z7</f>
        <v>27459</v>
      </c>
      <c r="AA37" s="34">
        <f>Z37/Z7</f>
        <v>0.05683669308516914</v>
      </c>
      <c r="AB37" s="43"/>
      <c r="AC37" s="45"/>
      <c r="AD37" s="69"/>
      <c r="AE37" s="75" t="s">
        <v>30</v>
      </c>
      <c r="AF37" s="76" t="s">
        <v>31</v>
      </c>
      <c r="AG37" s="77" t="s">
        <v>32</v>
      </c>
      <c r="AH37" s="45"/>
      <c r="AI37" s="42"/>
    </row>
    <row r="38" spans="1:37" ht="24.75" customHeight="1" thickBot="1" thickTop="1">
      <c r="A38" s="221" t="s">
        <v>9</v>
      </c>
      <c r="B38" s="173" t="s">
        <v>19</v>
      </c>
      <c r="C38" s="14"/>
      <c r="D38" s="54">
        <v>15967</v>
      </c>
      <c r="E38" s="18" t="s">
        <v>25</v>
      </c>
      <c r="F38" s="54">
        <v>14221</v>
      </c>
      <c r="G38" s="18" t="s">
        <v>25</v>
      </c>
      <c r="H38" s="54">
        <v>14772</v>
      </c>
      <c r="I38" s="18" t="s">
        <v>25</v>
      </c>
      <c r="J38" s="54">
        <v>12812</v>
      </c>
      <c r="K38" s="18" t="s">
        <v>25</v>
      </c>
      <c r="L38" s="54">
        <v>10695</v>
      </c>
      <c r="M38" s="18" t="s">
        <v>25</v>
      </c>
      <c r="N38" s="54">
        <v>15333</v>
      </c>
      <c r="O38" s="18" t="s">
        <v>25</v>
      </c>
      <c r="P38" s="54">
        <v>15886</v>
      </c>
      <c r="Q38" s="18" t="s">
        <v>25</v>
      </c>
      <c r="R38" s="54">
        <v>14407</v>
      </c>
      <c r="S38" s="18" t="s">
        <v>25</v>
      </c>
      <c r="T38" s="54">
        <v>15621</v>
      </c>
      <c r="U38" s="18" t="s">
        <v>25</v>
      </c>
      <c r="V38" s="54">
        <v>14648</v>
      </c>
      <c r="W38" s="18" t="s">
        <v>25</v>
      </c>
      <c r="X38" s="54">
        <v>13509</v>
      </c>
      <c r="Y38" s="18" t="s">
        <v>25</v>
      </c>
      <c r="Z38" s="60">
        <v>14800</v>
      </c>
      <c r="AA38" s="32" t="s">
        <v>25</v>
      </c>
      <c r="AB38" s="27">
        <f>D38+F38+H38+J38+L38+N38+P38+R38+T38+V38+X38+Z38</f>
        <v>172671</v>
      </c>
      <c r="AC38" s="50" t="s">
        <v>36</v>
      </c>
      <c r="AD38" s="70">
        <v>0.1123</v>
      </c>
      <c r="AE38" s="78"/>
      <c r="AF38" s="79"/>
      <c r="AG38" s="79"/>
      <c r="AH38" s="21"/>
      <c r="AI38" s="24"/>
      <c r="AJ38" s="86"/>
      <c r="AK38" s="99"/>
    </row>
    <row r="39" spans="1:37" ht="27.75" customHeight="1" thickBot="1" thickTop="1">
      <c r="A39" s="227"/>
      <c r="B39" s="174"/>
      <c r="C39" s="12" t="s">
        <v>20</v>
      </c>
      <c r="D39" s="62">
        <v>-631</v>
      </c>
      <c r="E39" s="25">
        <v>-0.038</v>
      </c>
      <c r="F39" s="62">
        <f>F38-D38</f>
        <v>-1746</v>
      </c>
      <c r="G39" s="25">
        <f>F39/D38</f>
        <v>-0.10935053547942632</v>
      </c>
      <c r="H39" s="62">
        <f>H38-F38</f>
        <v>551</v>
      </c>
      <c r="I39" s="25">
        <f>H39/F38</f>
        <v>0.038745517192883765</v>
      </c>
      <c r="J39" s="62">
        <f>J38-H38</f>
        <v>-1960</v>
      </c>
      <c r="K39" s="25">
        <f>J39/H38</f>
        <v>-0.13268345518548605</v>
      </c>
      <c r="L39" s="62">
        <f>L38-J38</f>
        <v>-2117</v>
      </c>
      <c r="M39" s="25">
        <f>L39/J38</f>
        <v>-0.16523571651576646</v>
      </c>
      <c r="N39" s="52">
        <f>N38-L38</f>
        <v>4638</v>
      </c>
      <c r="O39" s="28">
        <f>N39/L38</f>
        <v>0.4336605890603086</v>
      </c>
      <c r="P39" s="52">
        <f>P38-N38</f>
        <v>553</v>
      </c>
      <c r="Q39" s="28">
        <f>P39/N38</f>
        <v>0.0360660014348138</v>
      </c>
      <c r="R39" s="52">
        <f>R38-P38</f>
        <v>-1479</v>
      </c>
      <c r="S39" s="28">
        <f>R39/P38</f>
        <v>-0.09310084351000882</v>
      </c>
      <c r="T39" s="52">
        <f>T38-R38</f>
        <v>1214</v>
      </c>
      <c r="U39" s="28">
        <f>T39/R38</f>
        <v>0.08426459360033317</v>
      </c>
      <c r="V39" s="52">
        <f>V38-T38</f>
        <v>-973</v>
      </c>
      <c r="W39" s="28">
        <f>V39/T38</f>
        <v>-0.06228794571410281</v>
      </c>
      <c r="X39" s="52">
        <f>X38-V38</f>
        <v>-1139</v>
      </c>
      <c r="Y39" s="28">
        <f>X39/V38</f>
        <v>-0.0777580557072638</v>
      </c>
      <c r="Z39" s="58">
        <f>Z38-X38</f>
        <v>1291</v>
      </c>
      <c r="AA39" s="33">
        <f>Z39/X38</f>
        <v>0.09556591901695166</v>
      </c>
      <c r="AB39" s="99">
        <f>D38+F38+H38+J38+L38+N38+P38+R38+T38+V38</f>
        <v>144362</v>
      </c>
      <c r="AC39" s="35"/>
      <c r="AD39" s="71"/>
      <c r="AE39" t="s">
        <v>50</v>
      </c>
      <c r="AF39" s="80"/>
      <c r="AG39" s="80"/>
      <c r="AH39" s="31"/>
      <c r="AI39" s="64"/>
      <c r="AJ39" s="41"/>
      <c r="AK39" s="99"/>
    </row>
    <row r="40" spans="1:37" ht="27.75" customHeight="1" thickBot="1">
      <c r="A40" s="222"/>
      <c r="B40" s="175"/>
      <c r="C40" s="13" t="s">
        <v>21</v>
      </c>
      <c r="D40" s="53">
        <v>1008</v>
      </c>
      <c r="E40" s="26">
        <f>D40/D10</f>
        <v>0.06738418343472158</v>
      </c>
      <c r="F40" s="53">
        <f>F38-F10</f>
        <v>-880</v>
      </c>
      <c r="G40" s="26">
        <f>F40/F10</f>
        <v>-0.05827428647109463</v>
      </c>
      <c r="H40" s="53">
        <f>H38-H10</f>
        <v>2293</v>
      </c>
      <c r="I40" s="26">
        <f>H40/H10</f>
        <v>0.1837486978123247</v>
      </c>
      <c r="J40" s="53">
        <f>J38-J10</f>
        <v>2095</v>
      </c>
      <c r="K40" s="26">
        <f>J40/J10</f>
        <v>0.19548381076793878</v>
      </c>
      <c r="L40" s="56">
        <f>L38-L10</f>
        <v>1322</v>
      </c>
      <c r="M40" s="26">
        <f>L40/L10</f>
        <v>0.14104342259682065</v>
      </c>
      <c r="N40" s="56">
        <f>N38-N10</f>
        <v>2680</v>
      </c>
      <c r="O40" s="26">
        <f>N40/N10</f>
        <v>0.21180747648778947</v>
      </c>
      <c r="P40" s="56">
        <f>P38-P10</f>
        <v>65</v>
      </c>
      <c r="Q40" s="26">
        <f>P40/P10</f>
        <v>0.004108463434675432</v>
      </c>
      <c r="R40" s="56">
        <f>R38-R10</f>
        <v>2933</v>
      </c>
      <c r="S40" s="26">
        <f>R40/R10</f>
        <v>0.25562140491546104</v>
      </c>
      <c r="T40" s="56">
        <f>T38-T10</f>
        <v>1244</v>
      </c>
      <c r="U40" s="26">
        <f>T40/T10</f>
        <v>0.08652709188286847</v>
      </c>
      <c r="V40" s="56">
        <f>V38-V10</f>
        <v>495</v>
      </c>
      <c r="W40" s="26">
        <f>V40/V10</f>
        <v>0.03497491697873242</v>
      </c>
      <c r="X40" s="56">
        <f>X38-X10</f>
        <v>-2100</v>
      </c>
      <c r="Y40" s="26">
        <f>X40/X10</f>
        <v>-0.13453776667307324</v>
      </c>
      <c r="Z40" s="59">
        <f>Z38-Z10</f>
        <v>-1798</v>
      </c>
      <c r="AA40" s="34">
        <f>Z40/Z10</f>
        <v>-0.10832630437402097</v>
      </c>
      <c r="AB40" s="84"/>
      <c r="AC40" s="35"/>
      <c r="AD40" s="72"/>
      <c r="AE40" s="75" t="s">
        <v>30</v>
      </c>
      <c r="AF40" s="76" t="s">
        <v>31</v>
      </c>
      <c r="AG40" s="77" t="s">
        <v>32</v>
      </c>
      <c r="AH40" s="63"/>
      <c r="AI40" s="30"/>
      <c r="AK40" s="99"/>
    </row>
    <row r="41" spans="1:37" ht="24" customHeight="1" thickBot="1" thickTop="1">
      <c r="A41" s="221" t="s">
        <v>10</v>
      </c>
      <c r="B41" s="173" t="s">
        <v>17</v>
      </c>
      <c r="C41" s="15"/>
      <c r="D41" s="55">
        <v>5011</v>
      </c>
      <c r="E41" s="18" t="s">
        <v>25</v>
      </c>
      <c r="F41" s="55">
        <v>5135</v>
      </c>
      <c r="G41" s="18" t="s">
        <v>25</v>
      </c>
      <c r="H41" s="55">
        <v>6478</v>
      </c>
      <c r="I41" s="18" t="s">
        <v>25</v>
      </c>
      <c r="J41" s="55">
        <v>6246</v>
      </c>
      <c r="K41" s="18" t="s">
        <v>25</v>
      </c>
      <c r="L41" s="55">
        <v>6355</v>
      </c>
      <c r="M41" s="18" t="s">
        <v>25</v>
      </c>
      <c r="N41" s="55">
        <v>6201</v>
      </c>
      <c r="O41" s="18" t="s">
        <v>25</v>
      </c>
      <c r="P41" s="55">
        <v>5142</v>
      </c>
      <c r="Q41" s="18" t="s">
        <v>25</v>
      </c>
      <c r="R41" s="55">
        <v>4489</v>
      </c>
      <c r="S41" s="18" t="s">
        <v>25</v>
      </c>
      <c r="T41" s="55">
        <v>7458</v>
      </c>
      <c r="U41" s="18" t="s">
        <v>25</v>
      </c>
      <c r="V41" s="55">
        <v>5680</v>
      </c>
      <c r="W41" s="18" t="s">
        <v>25</v>
      </c>
      <c r="X41" s="55">
        <v>5088</v>
      </c>
      <c r="Y41" s="18" t="s">
        <v>25</v>
      </c>
      <c r="Z41" s="61">
        <v>4620</v>
      </c>
      <c r="AA41" s="32" t="s">
        <v>25</v>
      </c>
      <c r="AB41" s="27">
        <f>D41+F41+H41+J41+L41+N41+P41+R41+T41+V41+X41+Z41</f>
        <v>67903</v>
      </c>
      <c r="AC41" s="50" t="s">
        <v>37</v>
      </c>
      <c r="AD41" s="70">
        <v>-0.2835</v>
      </c>
      <c r="AE41" s="81"/>
      <c r="AF41" s="82"/>
      <c r="AG41" s="83"/>
      <c r="AH41" s="21"/>
      <c r="AI41" s="24"/>
      <c r="AJ41" s="86"/>
      <c r="AK41" s="99"/>
    </row>
    <row r="42" spans="1:37" ht="25.5" customHeight="1" thickBot="1" thickTop="1">
      <c r="A42" s="227"/>
      <c r="B42" s="174"/>
      <c r="C42" s="16" t="s">
        <v>20</v>
      </c>
      <c r="D42" s="62">
        <v>-183</v>
      </c>
      <c r="E42" s="25">
        <v>-0.0352</v>
      </c>
      <c r="F42" s="62">
        <f>F41-D41</f>
        <v>124</v>
      </c>
      <c r="G42" s="25">
        <f>F42/D41</f>
        <v>0.02474555976850928</v>
      </c>
      <c r="H42" s="62">
        <f>H41-F41</f>
        <v>1343</v>
      </c>
      <c r="I42" s="25">
        <f>H42/F41</f>
        <v>0.26153846153846155</v>
      </c>
      <c r="J42" s="62">
        <f>J41-H41</f>
        <v>-232</v>
      </c>
      <c r="K42" s="25">
        <f>J42/H41</f>
        <v>-0.035813522692188945</v>
      </c>
      <c r="L42" s="62">
        <f>L41-J41</f>
        <v>109</v>
      </c>
      <c r="M42" s="25">
        <f>L42/J41</f>
        <v>0.017451168747998718</v>
      </c>
      <c r="N42" s="52">
        <f>N41-L41</f>
        <v>-154</v>
      </c>
      <c r="O42" s="28">
        <f>N42/L41</f>
        <v>-0.024232887490165226</v>
      </c>
      <c r="P42" s="52">
        <f>P41-N41</f>
        <v>-1059</v>
      </c>
      <c r="Q42" s="28">
        <f>P42/N41</f>
        <v>-0.17077890662796325</v>
      </c>
      <c r="R42" s="52">
        <f>R41-P41</f>
        <v>-653</v>
      </c>
      <c r="S42" s="28">
        <f>R42/P41</f>
        <v>-0.12699338778685337</v>
      </c>
      <c r="T42" s="52">
        <f>T41-R41</f>
        <v>2969</v>
      </c>
      <c r="U42" s="28">
        <f>T42/R41</f>
        <v>0.6613945199376253</v>
      </c>
      <c r="V42" s="52">
        <f>V41-T41</f>
        <v>-1778</v>
      </c>
      <c r="W42" s="28">
        <f>V42/T41</f>
        <v>-0.23840171627782247</v>
      </c>
      <c r="X42" s="52">
        <f>X41-V41</f>
        <v>-592</v>
      </c>
      <c r="Y42" s="28">
        <f>X42/V41</f>
        <v>-0.10422535211267606</v>
      </c>
      <c r="Z42" s="58">
        <f>Z41-X41</f>
        <v>-468</v>
      </c>
      <c r="AA42" s="33">
        <f>Z42/X41</f>
        <v>-0.09198113207547169</v>
      </c>
      <c r="AB42" s="99">
        <f>D41+F41+H41+J41+L41+N41+P41+R41+T41+V41</f>
        <v>58195</v>
      </c>
      <c r="AC42" s="35"/>
      <c r="AD42" s="71"/>
      <c r="AE42" t="s">
        <v>50</v>
      </c>
      <c r="AF42" s="80"/>
      <c r="AG42" s="80"/>
      <c r="AH42" s="31"/>
      <c r="AI42" s="64"/>
      <c r="AJ42" s="41"/>
      <c r="AK42" s="99"/>
    </row>
    <row r="43" spans="1:37" ht="27" customHeight="1" thickBot="1">
      <c r="A43" s="222"/>
      <c r="B43" s="175"/>
      <c r="C43" s="13" t="s">
        <v>21</v>
      </c>
      <c r="D43" s="53">
        <v>-1704</v>
      </c>
      <c r="E43" s="26">
        <f>D43/D13</f>
        <v>-0.2537602382725242</v>
      </c>
      <c r="F43" s="53">
        <f>F41-F13</f>
        <v>-1797</v>
      </c>
      <c r="G43" s="26">
        <f>F43/F13</f>
        <v>-0.2592325447201385</v>
      </c>
      <c r="H43" s="53">
        <f>H41-H13</f>
        <v>-2114</v>
      </c>
      <c r="I43" s="26">
        <f>H43/H13</f>
        <v>-0.24604283054003726</v>
      </c>
      <c r="J43" s="53">
        <f>J41-J13</f>
        <v>-3620</v>
      </c>
      <c r="K43" s="26">
        <f>J43/J13</f>
        <v>-0.3669166835597</v>
      </c>
      <c r="L43" s="56">
        <f>L41-L13</f>
        <v>-1036</v>
      </c>
      <c r="M43" s="26">
        <f>L43/L13</f>
        <v>-0.1401704776079015</v>
      </c>
      <c r="N43" s="56">
        <f>N41-N13</f>
        <v>-2551</v>
      </c>
      <c r="O43" s="26">
        <f>N43/N13</f>
        <v>-0.2914762340036563</v>
      </c>
      <c r="P43" s="56">
        <f>P41-P13</f>
        <v>-3249</v>
      </c>
      <c r="Q43" s="26">
        <f>P43/P13</f>
        <v>-0.387200572041473</v>
      </c>
      <c r="R43" s="56">
        <f>R41-R13</f>
        <v>-1759</v>
      </c>
      <c r="S43" s="26">
        <f>R43/R13</f>
        <v>-0.2815300896286812</v>
      </c>
      <c r="T43" s="56">
        <f>T41-T13</f>
        <v>-2190</v>
      </c>
      <c r="U43" s="26">
        <f>T43/T13</f>
        <v>-0.2269900497512438</v>
      </c>
      <c r="V43" s="56">
        <f>V41-V13</f>
        <v>-1180</v>
      </c>
      <c r="W43" s="26">
        <f>V43/V13</f>
        <v>-0.17201166180758018</v>
      </c>
      <c r="X43" s="56">
        <f>X41-X13</f>
        <v>-1318</v>
      </c>
      <c r="Y43" s="26">
        <f>X43/X13</f>
        <v>-0.2057446144239775</v>
      </c>
      <c r="Z43" s="59">
        <f>Z41-Z13</f>
        <v>-574</v>
      </c>
      <c r="AA43" s="34">
        <f>Z43/Z13</f>
        <v>-0.1105121293800539</v>
      </c>
      <c r="AB43" s="84"/>
      <c r="AC43" s="35"/>
      <c r="AD43" s="72"/>
      <c r="AE43" s="75" t="s">
        <v>30</v>
      </c>
      <c r="AF43" s="76" t="s">
        <v>31</v>
      </c>
      <c r="AG43" s="77" t="s">
        <v>32</v>
      </c>
      <c r="AH43" s="31"/>
      <c r="AI43" s="30"/>
      <c r="AK43" s="99"/>
    </row>
    <row r="44" spans="1:37" ht="23.25" customHeight="1" thickBot="1" thickTop="1">
      <c r="A44" s="221" t="s">
        <v>11</v>
      </c>
      <c r="B44" s="173" t="s">
        <v>18</v>
      </c>
      <c r="C44" s="15"/>
      <c r="D44" s="55">
        <v>1884</v>
      </c>
      <c r="E44" s="18" t="s">
        <v>25</v>
      </c>
      <c r="F44" s="55">
        <v>1856</v>
      </c>
      <c r="G44" s="18" t="s">
        <v>25</v>
      </c>
      <c r="H44" s="55">
        <v>2329</v>
      </c>
      <c r="I44" s="18" t="s">
        <v>25</v>
      </c>
      <c r="J44" s="55">
        <v>2354</v>
      </c>
      <c r="K44" s="18" t="s">
        <v>25</v>
      </c>
      <c r="L44" s="55">
        <v>2223</v>
      </c>
      <c r="M44" s="18" t="s">
        <v>25</v>
      </c>
      <c r="N44" s="55">
        <v>2226</v>
      </c>
      <c r="O44" s="18" t="s">
        <v>25</v>
      </c>
      <c r="P44" s="55">
        <v>2134</v>
      </c>
      <c r="Q44" s="18" t="s">
        <v>25</v>
      </c>
      <c r="R44" s="55">
        <v>2809</v>
      </c>
      <c r="S44" s="18" t="s">
        <v>25</v>
      </c>
      <c r="T44" s="55">
        <v>2595</v>
      </c>
      <c r="U44" s="18" t="s">
        <v>25</v>
      </c>
      <c r="V44" s="55">
        <v>2114</v>
      </c>
      <c r="W44" s="18" t="s">
        <v>25</v>
      </c>
      <c r="X44" s="55">
        <v>1738</v>
      </c>
      <c r="Y44" s="18" t="s">
        <v>25</v>
      </c>
      <c r="Z44" s="61">
        <v>2026</v>
      </c>
      <c r="AA44" s="32" t="s">
        <v>25</v>
      </c>
      <c r="AB44" s="27">
        <f>D44+F44+H44+J44+L44+N44+P44+R44+T44+V44+X44+Z44</f>
        <v>26288</v>
      </c>
      <c r="AC44" s="50" t="s">
        <v>38</v>
      </c>
      <c r="AD44" s="70">
        <v>-0.3529</v>
      </c>
      <c r="AE44" s="81"/>
      <c r="AF44" s="82"/>
      <c r="AG44" s="83"/>
      <c r="AH44" s="21"/>
      <c r="AI44" s="24"/>
      <c r="AJ44" s="86"/>
      <c r="AK44" s="99"/>
    </row>
    <row r="45" spans="1:37" ht="25.5" customHeight="1" thickBot="1" thickTop="1">
      <c r="A45" s="227"/>
      <c r="B45" s="174"/>
      <c r="C45" s="16" t="s">
        <v>20</v>
      </c>
      <c r="D45" s="62">
        <v>-746</v>
      </c>
      <c r="E45" s="25">
        <v>-0.2837</v>
      </c>
      <c r="F45" s="62">
        <f>F44-D44</f>
        <v>-28</v>
      </c>
      <c r="G45" s="25">
        <f>F45/D44</f>
        <v>-0.014861995753715499</v>
      </c>
      <c r="H45" s="62">
        <f>H44-F44</f>
        <v>473</v>
      </c>
      <c r="I45" s="25">
        <f>H45/F44</f>
        <v>0.2548491379310345</v>
      </c>
      <c r="J45" s="62">
        <f>J44-H44</f>
        <v>25</v>
      </c>
      <c r="K45" s="25">
        <f>J45/H44</f>
        <v>0.010734220695577501</v>
      </c>
      <c r="L45" s="62">
        <f>L44-J44</f>
        <v>-131</v>
      </c>
      <c r="M45" s="25">
        <f>L45/J44</f>
        <v>-0.055649957519116396</v>
      </c>
      <c r="N45" s="52">
        <f>N44-L44</f>
        <v>3</v>
      </c>
      <c r="O45" s="28">
        <f>N45/L44</f>
        <v>0.001349527665317139</v>
      </c>
      <c r="P45" s="52">
        <f>P44-N44</f>
        <v>-92</v>
      </c>
      <c r="Q45" s="28">
        <f>P45/N44</f>
        <v>-0.04132973944294699</v>
      </c>
      <c r="R45" s="52">
        <f>R44-P44</f>
        <v>675</v>
      </c>
      <c r="S45" s="28">
        <f>R45/P44</f>
        <v>0.31630740393626994</v>
      </c>
      <c r="T45" s="52">
        <f>T44-R44</f>
        <v>-214</v>
      </c>
      <c r="U45" s="28">
        <f>T45/R44</f>
        <v>-0.07618369526521894</v>
      </c>
      <c r="V45" s="52">
        <f>V44-T44</f>
        <v>-481</v>
      </c>
      <c r="W45" s="28">
        <f>V45/T44</f>
        <v>-0.18535645472061657</v>
      </c>
      <c r="X45" s="52">
        <f>X44-V44</f>
        <v>-376</v>
      </c>
      <c r="Y45" s="28">
        <f>X45/V44</f>
        <v>-0.17786187322611163</v>
      </c>
      <c r="Z45" s="58">
        <f>Z44-X44</f>
        <v>288</v>
      </c>
      <c r="AA45" s="33">
        <f>Z45/X44</f>
        <v>0.16570771001150747</v>
      </c>
      <c r="AB45" s="99">
        <f>D44+F44+H44+J44+L44+N44+P44+R44+T44+V44</f>
        <v>22524</v>
      </c>
      <c r="AC45" s="35"/>
      <c r="AD45" s="71"/>
      <c r="AE45" t="s">
        <v>50</v>
      </c>
      <c r="AF45" s="80"/>
      <c r="AG45" s="80"/>
      <c r="AH45" s="31"/>
      <c r="AI45" s="64"/>
      <c r="AJ45" s="41"/>
      <c r="AK45" s="99"/>
    </row>
    <row r="46" spans="1:37" ht="27.75" customHeight="1" thickBot="1">
      <c r="A46" s="222"/>
      <c r="B46" s="175"/>
      <c r="C46" s="13" t="s">
        <v>21</v>
      </c>
      <c r="D46" s="53">
        <v>-941</v>
      </c>
      <c r="E46" s="26">
        <f>D46/D16</f>
        <v>-0.33309734513274336</v>
      </c>
      <c r="F46" s="53">
        <f>F44-F16</f>
        <v>-1364</v>
      </c>
      <c r="G46" s="26">
        <f>F46/F16</f>
        <v>-0.4236024844720497</v>
      </c>
      <c r="H46" s="53">
        <f>H44-H16</f>
        <v>-885</v>
      </c>
      <c r="I46" s="26">
        <f>H46/H16</f>
        <v>-0.27535780958307404</v>
      </c>
      <c r="J46" s="53">
        <f>J44-J16</f>
        <v>-1457</v>
      </c>
      <c r="K46" s="26">
        <f>J46/J16</f>
        <v>-0.3823143531881396</v>
      </c>
      <c r="L46" s="56">
        <f>L44-L16</f>
        <v>-948</v>
      </c>
      <c r="M46" s="26">
        <f>L46/L16</f>
        <v>-0.2989593188268685</v>
      </c>
      <c r="N46" s="56">
        <f>N44-N16</f>
        <v>-1744</v>
      </c>
      <c r="O46" s="26">
        <f>N46/N16</f>
        <v>-0.43929471032745593</v>
      </c>
      <c r="P46" s="56">
        <f>P44-P16</f>
        <v>-1996</v>
      </c>
      <c r="Q46" s="26">
        <f>P46/P16</f>
        <v>-0.48329297820823247</v>
      </c>
      <c r="R46" s="56">
        <f>R44-R16</f>
        <v>-381</v>
      </c>
      <c r="S46" s="26">
        <f>R46/R16</f>
        <v>-0.11943573667711599</v>
      </c>
      <c r="T46" s="56">
        <f>T44-T16</f>
        <v>-1190</v>
      </c>
      <c r="U46" s="26">
        <f>T46/T16</f>
        <v>-0.3143989431968296</v>
      </c>
      <c r="V46" s="56">
        <f>V44-V16</f>
        <v>-1331</v>
      </c>
      <c r="W46" s="26">
        <f>V46/V16</f>
        <v>-0.38635703918722786</v>
      </c>
      <c r="X46" s="56">
        <f>X44-X16</f>
        <v>-747</v>
      </c>
      <c r="Y46" s="26">
        <f>X46/X16</f>
        <v>-0.3006036217303823</v>
      </c>
      <c r="Z46" s="59">
        <f>Z44-Z16</f>
        <v>-604</v>
      </c>
      <c r="AA46" s="34">
        <f>Z46/Z16</f>
        <v>-0.22965779467680608</v>
      </c>
      <c r="AB46" s="84"/>
      <c r="AC46" s="35"/>
      <c r="AD46" s="72"/>
      <c r="AE46" s="75" t="s">
        <v>30</v>
      </c>
      <c r="AF46" s="76" t="s">
        <v>31</v>
      </c>
      <c r="AG46" s="77" t="s">
        <v>32</v>
      </c>
      <c r="AH46" s="63"/>
      <c r="AI46" s="30"/>
      <c r="AK46" s="99"/>
    </row>
    <row r="47" spans="1:37" ht="25.5" customHeight="1" thickBot="1" thickTop="1">
      <c r="A47" s="221" t="s">
        <v>12</v>
      </c>
      <c r="B47" s="173" t="s">
        <v>16</v>
      </c>
      <c r="C47" s="15"/>
      <c r="D47" s="55">
        <v>10110</v>
      </c>
      <c r="E47" s="18" t="s">
        <v>25</v>
      </c>
      <c r="F47" s="55">
        <v>8058</v>
      </c>
      <c r="G47" s="18" t="s">
        <v>25</v>
      </c>
      <c r="H47" s="55">
        <v>8806</v>
      </c>
      <c r="I47" s="18" t="s">
        <v>25</v>
      </c>
      <c r="J47" s="55">
        <v>8155</v>
      </c>
      <c r="K47" s="18" t="s">
        <v>25</v>
      </c>
      <c r="L47" s="55">
        <v>6657</v>
      </c>
      <c r="M47" s="18" t="s">
        <v>25</v>
      </c>
      <c r="N47" s="55">
        <v>6956</v>
      </c>
      <c r="O47" s="18" t="s">
        <v>25</v>
      </c>
      <c r="P47" s="55">
        <v>7903</v>
      </c>
      <c r="Q47" s="18" t="s">
        <v>25</v>
      </c>
      <c r="R47" s="55">
        <v>7837</v>
      </c>
      <c r="S47" s="18" t="s">
        <v>25</v>
      </c>
      <c r="T47" s="55">
        <v>7244</v>
      </c>
      <c r="U47" s="18" t="s">
        <v>25</v>
      </c>
      <c r="V47" s="55">
        <v>7411</v>
      </c>
      <c r="W47" s="18" t="s">
        <v>25</v>
      </c>
      <c r="X47" s="55">
        <v>7217</v>
      </c>
      <c r="Y47" s="18" t="s">
        <v>25</v>
      </c>
      <c r="Z47" s="61">
        <v>8354</v>
      </c>
      <c r="AA47" s="32" t="s">
        <v>25</v>
      </c>
      <c r="AB47" s="27">
        <f>D47+F47+H47+J47+L47+N47+P47+R47+T47+V47+X47+Z47</f>
        <v>94708</v>
      </c>
      <c r="AC47" s="50" t="s">
        <v>39</v>
      </c>
      <c r="AD47" s="70">
        <v>0.0372</v>
      </c>
      <c r="AE47" s="81"/>
      <c r="AF47" s="82"/>
      <c r="AG47" s="83"/>
      <c r="AH47" s="21"/>
      <c r="AI47" s="24"/>
      <c r="AJ47" s="86"/>
      <c r="AK47" s="99"/>
    </row>
    <row r="48" spans="1:37" ht="25.5" customHeight="1" thickTop="1">
      <c r="A48" s="227"/>
      <c r="B48" s="174"/>
      <c r="C48" s="16" t="s">
        <v>20</v>
      </c>
      <c r="D48" s="62">
        <v>231</v>
      </c>
      <c r="E48" s="25">
        <v>0.0413</v>
      </c>
      <c r="F48" s="62">
        <f>F47-D47</f>
        <v>-2052</v>
      </c>
      <c r="G48" s="25">
        <f>F48/D47</f>
        <v>-0.2029673590504451</v>
      </c>
      <c r="H48" s="62">
        <f>H47-F47</f>
        <v>748</v>
      </c>
      <c r="I48" s="25">
        <f>H48/F47</f>
        <v>0.09282700421940929</v>
      </c>
      <c r="J48" s="62">
        <f>J47-H47</f>
        <v>-651</v>
      </c>
      <c r="K48" s="25">
        <f>J48/H47</f>
        <v>-0.0739268680445151</v>
      </c>
      <c r="L48" s="62">
        <f>L47-J47</f>
        <v>-1498</v>
      </c>
      <c r="M48" s="25">
        <f>L48/J47</f>
        <v>-0.18369098712446352</v>
      </c>
      <c r="N48" s="52">
        <f>N47-L47</f>
        <v>299</v>
      </c>
      <c r="O48" s="28">
        <f>N48/L47</f>
        <v>0.04491512693405438</v>
      </c>
      <c r="P48" s="52">
        <f>P47-N47</f>
        <v>947</v>
      </c>
      <c r="Q48" s="28">
        <f>P48/N47</f>
        <v>0.1361414606095457</v>
      </c>
      <c r="R48" s="52">
        <f>R47-P47</f>
        <v>-66</v>
      </c>
      <c r="S48" s="28">
        <f>R48/P47</f>
        <v>-0.00835125901556371</v>
      </c>
      <c r="T48" s="52">
        <f>T47-R47</f>
        <v>-593</v>
      </c>
      <c r="U48" s="28">
        <f>T48/R47</f>
        <v>-0.07566670919994896</v>
      </c>
      <c r="V48" s="52">
        <f>V47-T47</f>
        <v>167</v>
      </c>
      <c r="W48" s="28">
        <f>V48/T47</f>
        <v>0.023053561568194367</v>
      </c>
      <c r="X48" s="52">
        <f>X47-V47</f>
        <v>-194</v>
      </c>
      <c r="Y48" s="28">
        <f>X48/V47</f>
        <v>-0.026177304007556336</v>
      </c>
      <c r="Z48" s="58">
        <f>Z47-X47</f>
        <v>1137</v>
      </c>
      <c r="AA48" s="33">
        <f>Z48/X47</f>
        <v>0.15754468615768324</v>
      </c>
      <c r="AB48" s="100">
        <f>D47+F47+H47+J47+L47+N47+P47+R47+T47+V47</f>
        <v>79137</v>
      </c>
      <c r="AC48" s="9"/>
      <c r="AD48" s="73"/>
      <c r="AE48" t="s">
        <v>50</v>
      </c>
      <c r="AH48" s="9"/>
      <c r="AI48" s="64"/>
      <c r="AJ48" s="41"/>
      <c r="AK48" s="99"/>
    </row>
    <row r="49" spans="1:34" ht="25.5" customHeight="1" thickBot="1">
      <c r="A49" s="222"/>
      <c r="B49" s="175"/>
      <c r="C49" s="13" t="s">
        <v>21</v>
      </c>
      <c r="D49" s="53"/>
      <c r="E49" s="26"/>
      <c r="F49" s="53"/>
      <c r="G49" s="26"/>
      <c r="H49" s="53"/>
      <c r="I49" s="26"/>
      <c r="J49" s="53"/>
      <c r="K49" s="26"/>
      <c r="L49" s="56"/>
      <c r="M49" s="26"/>
      <c r="N49" s="56"/>
      <c r="O49" s="26"/>
      <c r="P49" s="56"/>
      <c r="Q49" s="26"/>
      <c r="R49" s="56"/>
      <c r="S49" s="26"/>
      <c r="T49" s="56"/>
      <c r="U49" s="26"/>
      <c r="V49" s="56"/>
      <c r="W49" s="26"/>
      <c r="X49" s="56"/>
      <c r="Y49" s="26"/>
      <c r="Z49" s="59"/>
      <c r="AA49" s="34"/>
      <c r="AB49" s="8"/>
      <c r="AC49" s="7"/>
      <c r="AD49" s="74"/>
      <c r="AH49" s="7"/>
    </row>
    <row r="50" spans="1:34" ht="19.5" customHeight="1" thickBot="1">
      <c r="A50" s="219" t="s">
        <v>13</v>
      </c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8"/>
      <c r="AC50" s="7"/>
      <c r="AD50" s="74"/>
      <c r="AH50" s="7"/>
    </row>
    <row r="51" spans="1:34" ht="19.5" customHeight="1" thickBot="1">
      <c r="A51" s="221" t="s">
        <v>14</v>
      </c>
      <c r="B51" s="173" t="s">
        <v>15</v>
      </c>
      <c r="C51" s="4"/>
      <c r="D51" s="55">
        <v>9890</v>
      </c>
      <c r="E51" s="18" t="s">
        <v>25</v>
      </c>
      <c r="F51" s="55">
        <v>11626</v>
      </c>
      <c r="G51" s="18" t="s">
        <v>25</v>
      </c>
      <c r="H51" s="55">
        <v>12288</v>
      </c>
      <c r="I51" s="18" t="s">
        <v>25</v>
      </c>
      <c r="J51" s="55">
        <v>11718</v>
      </c>
      <c r="K51" s="18" t="s">
        <v>25</v>
      </c>
      <c r="L51" s="55">
        <v>12246</v>
      </c>
      <c r="M51" s="18" t="s">
        <v>25</v>
      </c>
      <c r="N51" s="55">
        <v>12067</v>
      </c>
      <c r="O51" s="18" t="s">
        <v>25</v>
      </c>
      <c r="P51" s="55">
        <v>12376</v>
      </c>
      <c r="Q51" s="18" t="s">
        <v>25</v>
      </c>
      <c r="R51" s="55">
        <v>13016</v>
      </c>
      <c r="S51" s="18" t="s">
        <v>25</v>
      </c>
      <c r="T51" s="55">
        <v>13138</v>
      </c>
      <c r="U51" s="18" t="s">
        <v>25</v>
      </c>
      <c r="V51" s="55">
        <v>13401</v>
      </c>
      <c r="W51" s="18" t="s">
        <v>25</v>
      </c>
      <c r="X51" s="55">
        <v>13343</v>
      </c>
      <c r="Y51" s="18" t="s">
        <v>25</v>
      </c>
      <c r="Z51" s="87">
        <v>14102</v>
      </c>
      <c r="AA51" s="88" t="s">
        <v>25</v>
      </c>
      <c r="AB51" s="8"/>
      <c r="AC51" s="7"/>
      <c r="AD51" s="74"/>
      <c r="AH51" s="7"/>
    </row>
    <row r="52" spans="1:34" ht="30" customHeight="1" thickTop="1">
      <c r="A52" s="227"/>
      <c r="B52" s="174"/>
      <c r="C52" s="16" t="s">
        <v>20</v>
      </c>
      <c r="D52" s="62">
        <v>1078</v>
      </c>
      <c r="E52" s="25">
        <v>0.1223</v>
      </c>
      <c r="F52" s="62">
        <f>F51-D51</f>
        <v>1736</v>
      </c>
      <c r="G52" s="25">
        <f>F52/D51</f>
        <v>0.17553083923154703</v>
      </c>
      <c r="H52" s="62">
        <f>H51-F51</f>
        <v>662</v>
      </c>
      <c r="I52" s="25">
        <f>H52/F51</f>
        <v>0.056941338379494236</v>
      </c>
      <c r="J52" s="62">
        <f>J51-H51</f>
        <v>-570</v>
      </c>
      <c r="K52" s="25">
        <f>J52/H51</f>
        <v>-0.04638671875</v>
      </c>
      <c r="L52" s="62">
        <f>L51-J51</f>
        <v>528</v>
      </c>
      <c r="M52" s="25">
        <f>L52/J51</f>
        <v>0.04505888376856119</v>
      </c>
      <c r="N52" s="52">
        <f>N51-L51</f>
        <v>-179</v>
      </c>
      <c r="O52" s="28">
        <f>N52/L51</f>
        <v>-0.014617017801731177</v>
      </c>
      <c r="P52" s="52">
        <f>P51-N51</f>
        <v>309</v>
      </c>
      <c r="Q52" s="28">
        <f>P52/N51</f>
        <v>0.025607027430181485</v>
      </c>
      <c r="R52" s="52">
        <f>R51-P51</f>
        <v>640</v>
      </c>
      <c r="S52" s="28">
        <f>R52/P51</f>
        <v>0.051712992889463474</v>
      </c>
      <c r="T52" s="52">
        <f>T51-R51</f>
        <v>122</v>
      </c>
      <c r="U52" s="28">
        <f>T52/R51</f>
        <v>0.009373079287031346</v>
      </c>
      <c r="V52" s="52">
        <f>V51-T51</f>
        <v>263</v>
      </c>
      <c r="W52" s="28">
        <f>V52/T51</f>
        <v>0.020018267620642412</v>
      </c>
      <c r="X52" s="52">
        <f>X51-V51</f>
        <v>-58</v>
      </c>
      <c r="Y52" s="28">
        <f>X52/V51</f>
        <v>-0.004328035221252145</v>
      </c>
      <c r="Z52" s="58">
        <f>Z51-X51</f>
        <v>759</v>
      </c>
      <c r="AA52" s="33">
        <f>Z52/X51</f>
        <v>0.05688375927452597</v>
      </c>
      <c r="AB52" s="8"/>
      <c r="AC52" s="7"/>
      <c r="AD52" s="74"/>
      <c r="AH52" s="7"/>
    </row>
    <row r="53" spans="1:34" ht="25.5" customHeight="1" thickBot="1">
      <c r="A53" s="222"/>
      <c r="B53" s="175"/>
      <c r="C53" s="13" t="s">
        <v>21</v>
      </c>
      <c r="D53" s="53">
        <f>D51-D23</f>
        <v>1277</v>
      </c>
      <c r="E53" s="26">
        <f>D53/D23</f>
        <v>0.14826425171252758</v>
      </c>
      <c r="F53" s="53">
        <f>F51-F23</f>
        <v>2686</v>
      </c>
      <c r="G53" s="26">
        <f>F53/F23</f>
        <v>0.3004474272930649</v>
      </c>
      <c r="H53" s="53">
        <f>H51-H23</f>
        <v>3359</v>
      </c>
      <c r="I53" s="26">
        <f>H53/H23</f>
        <v>0.3761899428827416</v>
      </c>
      <c r="J53" s="53">
        <f>J51-J23</f>
        <v>3458</v>
      </c>
      <c r="K53" s="26">
        <f>J53/J23</f>
        <v>0.4186440677966102</v>
      </c>
      <c r="L53" s="56">
        <f>L51-L23</f>
        <v>4403</v>
      </c>
      <c r="M53" s="26">
        <f>L53/L23</f>
        <v>0.5613923243656764</v>
      </c>
      <c r="N53" s="56">
        <f>N51-N23</f>
        <v>4239</v>
      </c>
      <c r="O53" s="26">
        <f>N53/N23</f>
        <v>0.5415176290240163</v>
      </c>
      <c r="P53" s="56">
        <f>P51-P23</f>
        <v>3865</v>
      </c>
      <c r="Q53" s="26">
        <f>P53/P23</f>
        <v>0.454118199976501</v>
      </c>
      <c r="R53" s="56">
        <f>R51-R23</f>
        <v>4472</v>
      </c>
      <c r="S53" s="26">
        <f>R53/R23</f>
        <v>0.5234082397003745</v>
      </c>
      <c r="T53" s="56">
        <f>T51-T23</f>
        <v>4957</v>
      </c>
      <c r="U53" s="26">
        <f>T53/T23</f>
        <v>0.6059161471702725</v>
      </c>
      <c r="V53" s="56">
        <f>V51-V23</f>
        <v>5095</v>
      </c>
      <c r="W53" s="26">
        <f>V53/V23</f>
        <v>0.6134119913315675</v>
      </c>
      <c r="X53" s="56">
        <f>X51-X23</f>
        <v>5094</v>
      </c>
      <c r="Y53" s="26">
        <f>X53/X23</f>
        <v>0.6175293975027276</v>
      </c>
      <c r="Z53" s="59">
        <f>Z51-Z23</f>
        <v>5290</v>
      </c>
      <c r="AA53" s="34">
        <f>Z53/Z23</f>
        <v>0.600317748524739</v>
      </c>
      <c r="AB53" s="8"/>
      <c r="AC53" s="7"/>
      <c r="AD53" s="74"/>
      <c r="AH53" s="7"/>
    </row>
    <row r="55" spans="1:33" ht="23.25" customHeight="1">
      <c r="A55" s="188" t="s">
        <v>51</v>
      </c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90"/>
      <c r="AF55" s="190"/>
      <c r="AG55" s="190"/>
    </row>
    <row r="56" ht="13.5" thickBot="1"/>
    <row r="57" spans="1:35" ht="20.25" customHeight="1" thickBot="1">
      <c r="A57" s="191" t="s">
        <v>42</v>
      </c>
      <c r="B57" s="217" t="s">
        <v>43</v>
      </c>
      <c r="C57" s="194"/>
      <c r="D57" s="171" t="s">
        <v>48</v>
      </c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6"/>
      <c r="AB57" s="176" t="s">
        <v>22</v>
      </c>
      <c r="AC57" s="181" t="s">
        <v>23</v>
      </c>
      <c r="AD57" s="206"/>
      <c r="AE57" s="208" t="s">
        <v>22</v>
      </c>
      <c r="AF57" s="209"/>
      <c r="AG57" s="209"/>
      <c r="AH57" s="181" t="s">
        <v>23</v>
      </c>
      <c r="AI57" s="182"/>
    </row>
    <row r="58" spans="1:35" ht="16.5" customHeight="1" thickBot="1" thickTop="1">
      <c r="A58" s="191"/>
      <c r="B58" s="222"/>
      <c r="C58" s="167"/>
      <c r="D58" s="168" t="s">
        <v>4</v>
      </c>
      <c r="E58" s="169"/>
      <c r="F58" s="168" t="s">
        <v>5</v>
      </c>
      <c r="G58" s="169"/>
      <c r="H58" s="168" t="s">
        <v>26</v>
      </c>
      <c r="I58" s="169"/>
      <c r="J58" s="168" t="s">
        <v>27</v>
      </c>
      <c r="K58" s="169"/>
      <c r="L58" s="168" t="s">
        <v>28</v>
      </c>
      <c r="M58" s="169"/>
      <c r="N58" s="168" t="s">
        <v>29</v>
      </c>
      <c r="O58" s="169"/>
      <c r="P58" s="168" t="s">
        <v>33</v>
      </c>
      <c r="Q58" s="169"/>
      <c r="R58" s="168" t="s">
        <v>35</v>
      </c>
      <c r="S58" s="169"/>
      <c r="T58" s="168" t="s">
        <v>40</v>
      </c>
      <c r="U58" s="169"/>
      <c r="V58" s="168" t="s">
        <v>41</v>
      </c>
      <c r="W58" s="169"/>
      <c r="X58" s="168" t="s">
        <v>44</v>
      </c>
      <c r="Y58" s="169"/>
      <c r="Z58" s="210" t="s">
        <v>45</v>
      </c>
      <c r="AA58" s="211"/>
      <c r="AB58" s="177"/>
      <c r="AC58" s="183"/>
      <c r="AD58" s="207"/>
      <c r="AE58" s="208"/>
      <c r="AF58" s="209"/>
      <c r="AG58" s="209"/>
      <c r="AH58" s="183"/>
      <c r="AI58" s="184"/>
    </row>
    <row r="59" spans="1:35" ht="14.25" thickBot="1" thickTop="1">
      <c r="A59" s="2"/>
      <c r="B59" s="1"/>
      <c r="C59" s="203" t="s">
        <v>34</v>
      </c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5"/>
      <c r="AB59" s="178"/>
      <c r="AC59" s="19" t="s">
        <v>24</v>
      </c>
      <c r="AD59" s="68" t="s">
        <v>25</v>
      </c>
      <c r="AH59" s="19" t="s">
        <v>24</v>
      </c>
      <c r="AI59" s="20" t="s">
        <v>25</v>
      </c>
    </row>
    <row r="60" spans="1:35" ht="13.5" thickBot="1">
      <c r="A60" s="185"/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6"/>
      <c r="AB60" s="197" t="s">
        <v>6</v>
      </c>
      <c r="AC60" s="198"/>
      <c r="AD60" s="199"/>
      <c r="AE60" s="67" t="s">
        <v>30</v>
      </c>
      <c r="AF60" s="37" t="s">
        <v>31</v>
      </c>
      <c r="AG60" s="38" t="s">
        <v>32</v>
      </c>
      <c r="AH60" s="213"/>
      <c r="AI60" s="214"/>
    </row>
    <row r="61" spans="1:35" ht="24" customHeight="1" thickBot="1" thickTop="1">
      <c r="A61" s="167" t="s">
        <v>7</v>
      </c>
      <c r="B61" s="173" t="s">
        <v>8</v>
      </c>
      <c r="C61" s="6"/>
      <c r="D61" s="51">
        <v>516321</v>
      </c>
      <c r="E61" s="17" t="s">
        <v>25</v>
      </c>
      <c r="F61" s="51">
        <v>519462</v>
      </c>
      <c r="G61" s="17" t="s">
        <v>25</v>
      </c>
      <c r="H61" s="51">
        <v>519207</v>
      </c>
      <c r="I61" s="17" t="s">
        <v>25</v>
      </c>
      <c r="J61" s="51">
        <v>515914</v>
      </c>
      <c r="K61" s="17" t="s">
        <v>25</v>
      </c>
      <c r="L61" s="51">
        <v>512160</v>
      </c>
      <c r="M61" s="17" t="s">
        <v>25</v>
      </c>
      <c r="N61" s="51">
        <v>511783</v>
      </c>
      <c r="O61" s="17" t="s">
        <v>25</v>
      </c>
      <c r="P61" s="51">
        <v>516172</v>
      </c>
      <c r="Q61" s="17" t="s">
        <v>25</v>
      </c>
      <c r="R61" s="51">
        <v>517508</v>
      </c>
      <c r="S61" s="17" t="s">
        <v>25</v>
      </c>
      <c r="T61" s="51">
        <v>517062</v>
      </c>
      <c r="U61" s="17" t="s">
        <v>25</v>
      </c>
      <c r="V61" s="51">
        <v>517251</v>
      </c>
      <c r="W61" s="17" t="s">
        <v>25</v>
      </c>
      <c r="X61" s="51">
        <v>519018</v>
      </c>
      <c r="Y61" s="17" t="s">
        <v>25</v>
      </c>
      <c r="Z61" s="57">
        <v>522052</v>
      </c>
      <c r="AA61" s="32" t="s">
        <v>25</v>
      </c>
      <c r="AB61" s="200"/>
      <c r="AC61" s="201"/>
      <c r="AD61" s="202"/>
      <c r="AE61" s="42"/>
      <c r="AF61" s="42"/>
      <c r="AG61" s="42"/>
      <c r="AH61" s="85"/>
      <c r="AI61" s="39"/>
    </row>
    <row r="62" spans="1:34" ht="25.5" customHeight="1" thickBot="1" thickTop="1">
      <c r="A62" s="167"/>
      <c r="B62" s="174"/>
      <c r="C62" s="94" t="s">
        <v>20</v>
      </c>
      <c r="D62" s="62">
        <f>D61-Z35</f>
        <v>5741</v>
      </c>
      <c r="E62" s="25">
        <f>D62/Z35</f>
        <v>0.011244075365270868</v>
      </c>
      <c r="F62" s="62">
        <f>F61-D61</f>
        <v>3141</v>
      </c>
      <c r="G62" s="25">
        <f>F62/D61</f>
        <v>0.006083424846171277</v>
      </c>
      <c r="H62" s="62">
        <f>H61-F61</f>
        <v>-255</v>
      </c>
      <c r="I62" s="25">
        <f>H62/F61</f>
        <v>-0.0004908925003176363</v>
      </c>
      <c r="J62" s="62">
        <f>J61-H61</f>
        <v>-3293</v>
      </c>
      <c r="K62" s="25">
        <f>J62/H61</f>
        <v>-0.006342364413422777</v>
      </c>
      <c r="L62" s="62">
        <f>L61-J61</f>
        <v>-3754</v>
      </c>
      <c r="M62" s="25">
        <f>L62/J61</f>
        <v>-0.007276406532871758</v>
      </c>
      <c r="N62" s="52">
        <f>N61-L61</f>
        <v>-377</v>
      </c>
      <c r="O62" s="28">
        <f>N62/L61</f>
        <v>-0.000736098094345517</v>
      </c>
      <c r="P62" s="52">
        <f>P61-N61</f>
        <v>4389</v>
      </c>
      <c r="Q62" s="28">
        <f>P62/N61</f>
        <v>0.00857590033275822</v>
      </c>
      <c r="R62" s="52">
        <f>R61-P61</f>
        <v>1336</v>
      </c>
      <c r="S62" s="28">
        <f>R62/P61</f>
        <v>0.002588284525313268</v>
      </c>
      <c r="T62" s="52">
        <f>T61-R61</f>
        <v>-446</v>
      </c>
      <c r="U62" s="28">
        <f>T62/R61</f>
        <v>-0.0008618224259335121</v>
      </c>
      <c r="V62" s="52">
        <f>V61-T61</f>
        <v>189</v>
      </c>
      <c r="W62" s="28">
        <f>V62/T61</f>
        <v>0.0003655267646819917</v>
      </c>
      <c r="X62" s="52">
        <f>X61-V61</f>
        <v>1767</v>
      </c>
      <c r="Y62" s="28">
        <f>X62/V61</f>
        <v>0.0034161364598618467</v>
      </c>
      <c r="Z62" s="58">
        <f>Z61-X61</f>
        <v>3034</v>
      </c>
      <c r="AA62" s="33">
        <f>Z62/X61</f>
        <v>0.00584565467864313</v>
      </c>
      <c r="AB62" s="99">
        <f>(D61+F61+H61+J61+L61+N61+P61+R61+T61+V61+X61+Z61)/12</f>
        <v>516992.5</v>
      </c>
      <c r="AC62" s="44"/>
      <c r="AD62" s="69"/>
      <c r="AE62" s="42"/>
      <c r="AF62" s="42"/>
      <c r="AG62" s="42"/>
      <c r="AH62" s="7" t="s">
        <v>60</v>
      </c>
    </row>
    <row r="63" spans="1:35" ht="27.75" customHeight="1" thickBot="1" thickTop="1">
      <c r="A63" s="167"/>
      <c r="B63" s="175"/>
      <c r="C63" s="95" t="s">
        <v>21</v>
      </c>
      <c r="D63" s="53">
        <f>D61-D35</f>
        <v>27823</v>
      </c>
      <c r="E63" s="26">
        <f>D63/D35</f>
        <v>0.05695622090571507</v>
      </c>
      <c r="F63" s="53">
        <f>F61-F35</f>
        <v>27665</v>
      </c>
      <c r="G63" s="26">
        <f>F63/F35</f>
        <v>0.05625288482849631</v>
      </c>
      <c r="H63" s="53">
        <f>H61-H35</f>
        <v>25869</v>
      </c>
      <c r="I63" s="26">
        <f>H63/H35</f>
        <v>0.05243666613964462</v>
      </c>
      <c r="J63" s="53">
        <f>J61-J35</f>
        <v>22770</v>
      </c>
      <c r="K63" s="26">
        <f>J63/J35</f>
        <v>0.046173125902373345</v>
      </c>
      <c r="L63" s="53">
        <f>L61-L35</f>
        <v>21589</v>
      </c>
      <c r="M63" s="26">
        <f>L63/L35</f>
        <v>0.044007900997001456</v>
      </c>
      <c r="N63" s="53">
        <f>N61-N35</f>
        <v>19200</v>
      </c>
      <c r="O63" s="26">
        <f>N63/N35</f>
        <v>0.038978202658232215</v>
      </c>
      <c r="P63" s="53">
        <f>P61-P35</f>
        <v>19276</v>
      </c>
      <c r="Q63" s="26">
        <f>P63/P35</f>
        <v>0.038792825862957236</v>
      </c>
      <c r="R63" s="53">
        <f>R61-R35</f>
        <v>17007</v>
      </c>
      <c r="S63" s="26">
        <f>R63/R35</f>
        <v>0.03397995208800782</v>
      </c>
      <c r="T63" s="53">
        <f>T61-T35</f>
        <v>14761</v>
      </c>
      <c r="U63" s="26">
        <f>T63/T35</f>
        <v>0.029386762120720444</v>
      </c>
      <c r="V63" s="53">
        <f>V61-V35</f>
        <v>13164</v>
      </c>
      <c r="W63" s="26">
        <f>V63/V35</f>
        <v>0.026114539752066606</v>
      </c>
      <c r="X63" s="53">
        <f>X61-X35</f>
        <v>12574</v>
      </c>
      <c r="Y63" s="26">
        <f>X63/X35</f>
        <v>0.02482801652305092</v>
      </c>
      <c r="Z63" s="58">
        <f>Z61-Z35</f>
        <v>11472</v>
      </c>
      <c r="AA63" s="33">
        <f>Z63/Z35</f>
        <v>0.022468565161189235</v>
      </c>
      <c r="AB63" s="43"/>
      <c r="AC63" s="45"/>
      <c r="AD63" s="69"/>
      <c r="AE63" s="75" t="s">
        <v>30</v>
      </c>
      <c r="AF63" s="76" t="s">
        <v>31</v>
      </c>
      <c r="AG63" s="77" t="s">
        <v>32</v>
      </c>
      <c r="AH63" s="45"/>
      <c r="AI63" s="42"/>
    </row>
    <row r="64" spans="1:37" ht="24" customHeight="1" thickBot="1" thickTop="1">
      <c r="A64" s="167" t="s">
        <v>9</v>
      </c>
      <c r="B64" s="170" t="s">
        <v>19</v>
      </c>
      <c r="C64" s="96"/>
      <c r="D64" s="54">
        <v>14800</v>
      </c>
      <c r="E64" s="18" t="s">
        <v>25</v>
      </c>
      <c r="F64" s="54">
        <v>13170</v>
      </c>
      <c r="G64" s="18" t="s">
        <v>25</v>
      </c>
      <c r="H64" s="54">
        <v>13337</v>
      </c>
      <c r="I64" s="18" t="s">
        <v>25</v>
      </c>
      <c r="J64" s="54">
        <v>11928</v>
      </c>
      <c r="K64" s="18" t="s">
        <v>25</v>
      </c>
      <c r="L64" s="54">
        <v>9802</v>
      </c>
      <c r="M64" s="18" t="s">
        <v>25</v>
      </c>
      <c r="N64" s="54">
        <v>14418</v>
      </c>
      <c r="O64" s="18" t="s">
        <v>25</v>
      </c>
      <c r="P64" s="54">
        <v>16573</v>
      </c>
      <c r="Q64" s="18" t="s">
        <v>25</v>
      </c>
      <c r="R64" s="54">
        <v>13732</v>
      </c>
      <c r="S64" s="18" t="s">
        <v>25</v>
      </c>
      <c r="T64" s="54">
        <v>14241</v>
      </c>
      <c r="U64" s="18" t="s">
        <v>25</v>
      </c>
      <c r="V64" s="54">
        <v>13519</v>
      </c>
      <c r="W64" s="18" t="s">
        <v>25</v>
      </c>
      <c r="X64" s="54">
        <v>13357</v>
      </c>
      <c r="Y64" s="18" t="s">
        <v>25</v>
      </c>
      <c r="Z64" s="57">
        <v>14815</v>
      </c>
      <c r="AA64" s="32" t="s">
        <v>25</v>
      </c>
      <c r="AB64" s="27">
        <f>D64+F64+H64+J64+L64+N64+P64+R64+T64+V64+X64+Z64</f>
        <v>163692</v>
      </c>
      <c r="AC64" s="50"/>
      <c r="AD64" s="70"/>
      <c r="AE64" s="78">
        <v>95878</v>
      </c>
      <c r="AF64" s="79">
        <v>63095</v>
      </c>
      <c r="AG64" s="79">
        <v>4719</v>
      </c>
      <c r="AH64" s="21" t="s">
        <v>52</v>
      </c>
      <c r="AI64" s="24">
        <v>-0.052</v>
      </c>
      <c r="AK64" s="86"/>
    </row>
    <row r="65" spans="1:35" ht="25.5" customHeight="1" thickBot="1" thickTop="1">
      <c r="A65" s="167"/>
      <c r="B65" s="170"/>
      <c r="C65" s="94" t="s">
        <v>20</v>
      </c>
      <c r="D65" s="62">
        <f>D64-Z38</f>
        <v>0</v>
      </c>
      <c r="E65" s="25">
        <f>D65/Z38</f>
        <v>0</v>
      </c>
      <c r="F65" s="62">
        <f>F64-D64</f>
        <v>-1630</v>
      </c>
      <c r="G65" s="25">
        <f>F65/D64</f>
        <v>-0.11013513513513513</v>
      </c>
      <c r="H65" s="62">
        <f>H64-F64</f>
        <v>167</v>
      </c>
      <c r="I65" s="25">
        <f>H65/F64</f>
        <v>0.012680334092634776</v>
      </c>
      <c r="J65" s="62">
        <f>J64-H64</f>
        <v>-1409</v>
      </c>
      <c r="K65" s="25">
        <f>J65/H64</f>
        <v>-0.10564594736447477</v>
      </c>
      <c r="L65" s="62">
        <f>L64-J64</f>
        <v>-2126</v>
      </c>
      <c r="M65" s="25">
        <f>L65/J64</f>
        <v>-0.17823608316566064</v>
      </c>
      <c r="N65" s="52">
        <f>N64-L64</f>
        <v>4616</v>
      </c>
      <c r="O65" s="28">
        <f>N65/L64</f>
        <v>0.47092430116302797</v>
      </c>
      <c r="P65" s="52">
        <f>P64-N64</f>
        <v>2155</v>
      </c>
      <c r="Q65" s="28">
        <f>P65/N64</f>
        <v>0.14946594534609517</v>
      </c>
      <c r="R65" s="52">
        <f>R64-P64</f>
        <v>-2841</v>
      </c>
      <c r="S65" s="28">
        <f>R65/P64</f>
        <v>-0.17142339950521934</v>
      </c>
      <c r="T65" s="52">
        <f>T64-R64</f>
        <v>509</v>
      </c>
      <c r="U65" s="28">
        <f>T65/R64</f>
        <v>0.037066705505388875</v>
      </c>
      <c r="V65" s="52">
        <f>V64-T64</f>
        <v>-722</v>
      </c>
      <c r="W65" s="28">
        <f>V65/T64</f>
        <v>-0.050698686889965594</v>
      </c>
      <c r="X65" s="52">
        <f>X64-V64</f>
        <v>-162</v>
      </c>
      <c r="Y65" s="28">
        <f>X65/V64</f>
        <v>-0.011983134847252016</v>
      </c>
      <c r="Z65" s="58">
        <f>Z64-X64</f>
        <v>1458</v>
      </c>
      <c r="AA65" s="33">
        <f>Z65/X64</f>
        <v>0.10915624766040279</v>
      </c>
      <c r="AB65" s="99">
        <f>D64+F64+H64+J64+L64+N64+P64+R64+T64+V64+X64+Z64</f>
        <v>163692</v>
      </c>
      <c r="AC65" s="35"/>
      <c r="AD65" s="71"/>
      <c r="AE65" s="102" t="s">
        <v>63</v>
      </c>
      <c r="AF65" s="104"/>
      <c r="AG65" s="104"/>
      <c r="AH65" s="35"/>
      <c r="AI65" s="105"/>
    </row>
    <row r="66" spans="1:35" ht="27.75" customHeight="1" thickBot="1" thickTop="1">
      <c r="A66" s="167"/>
      <c r="B66" s="170"/>
      <c r="C66" s="95" t="s">
        <v>21</v>
      </c>
      <c r="D66" s="53">
        <f>D64-D38</f>
        <v>-1167</v>
      </c>
      <c r="E66" s="26">
        <f>D66/D38</f>
        <v>-0.07308824450429009</v>
      </c>
      <c r="F66" s="53">
        <f>F64-F38</f>
        <v>-1051</v>
      </c>
      <c r="G66" s="26">
        <f>F66/F38</f>
        <v>-0.07390478869277829</v>
      </c>
      <c r="H66" s="53">
        <f>H64-H38</f>
        <v>-1435</v>
      </c>
      <c r="I66" s="26">
        <f>H66/H38</f>
        <v>-0.097143243975088</v>
      </c>
      <c r="J66" s="53">
        <f>J64-J38</f>
        <v>-884</v>
      </c>
      <c r="K66" s="26">
        <f>J66/J38</f>
        <v>-0.06899781454886045</v>
      </c>
      <c r="L66" s="53">
        <f>L64-L38</f>
        <v>-893</v>
      </c>
      <c r="M66" s="26">
        <f>L66/L38</f>
        <v>-0.08349696119682094</v>
      </c>
      <c r="N66" s="53">
        <f>N64-N38</f>
        <v>-915</v>
      </c>
      <c r="O66" s="26">
        <f>N66/N38</f>
        <v>-0.05967521033065936</v>
      </c>
      <c r="P66" s="53">
        <f>P64-P38</f>
        <v>687</v>
      </c>
      <c r="Q66" s="26">
        <f>P66/P38</f>
        <v>0.04324562507868564</v>
      </c>
      <c r="R66" s="53">
        <f>R64-R38</f>
        <v>-675</v>
      </c>
      <c r="S66" s="26">
        <f>R66/R38</f>
        <v>-0.04685222461303533</v>
      </c>
      <c r="T66" s="53">
        <f>T64-T38</f>
        <v>-1380</v>
      </c>
      <c r="U66" s="26">
        <f>T66/T38</f>
        <v>-0.08834261570962167</v>
      </c>
      <c r="V66" s="53">
        <f>V64-V38</f>
        <v>-1129</v>
      </c>
      <c r="W66" s="26">
        <f>V66/V38</f>
        <v>-0.07707536865101038</v>
      </c>
      <c r="X66" s="53">
        <f>X64-X38</f>
        <v>-152</v>
      </c>
      <c r="Y66" s="26">
        <f>X66/X38</f>
        <v>-0.011251758087201125</v>
      </c>
      <c r="Z66" s="58">
        <f>Z64-Z38</f>
        <v>15</v>
      </c>
      <c r="AA66" s="33">
        <f>Z66/Z38</f>
        <v>0.0010135135135135136</v>
      </c>
      <c r="AB66" s="84"/>
      <c r="AC66" s="35"/>
      <c r="AD66" s="72"/>
      <c r="AE66" s="75" t="s">
        <v>30</v>
      </c>
      <c r="AF66" s="76" t="s">
        <v>31</v>
      </c>
      <c r="AG66" s="77" t="s">
        <v>32</v>
      </c>
      <c r="AH66" s="106"/>
      <c r="AI66" s="5"/>
    </row>
    <row r="67" spans="1:37" ht="24" customHeight="1" thickBot="1" thickTop="1">
      <c r="A67" s="167" t="s">
        <v>10</v>
      </c>
      <c r="B67" s="170" t="s">
        <v>17</v>
      </c>
      <c r="C67" s="97"/>
      <c r="D67" s="55">
        <v>4018</v>
      </c>
      <c r="E67" s="18" t="s">
        <v>25</v>
      </c>
      <c r="F67" s="55">
        <v>4482</v>
      </c>
      <c r="G67" s="18" t="s">
        <v>25</v>
      </c>
      <c r="H67" s="55">
        <v>5929</v>
      </c>
      <c r="I67" s="18" t="s">
        <v>25</v>
      </c>
      <c r="J67" s="55">
        <v>7235</v>
      </c>
      <c r="K67" s="18" t="s">
        <v>25</v>
      </c>
      <c r="L67" s="55">
        <v>6847</v>
      </c>
      <c r="M67" s="18" t="s">
        <v>25</v>
      </c>
      <c r="N67" s="55">
        <v>7088</v>
      </c>
      <c r="O67" s="18" t="s">
        <v>25</v>
      </c>
      <c r="P67" s="55">
        <v>6313</v>
      </c>
      <c r="Q67" s="18" t="s">
        <v>25</v>
      </c>
      <c r="R67" s="55">
        <v>5690</v>
      </c>
      <c r="S67" s="18" t="s">
        <v>25</v>
      </c>
      <c r="T67" s="55">
        <v>8767</v>
      </c>
      <c r="U67" s="18" t="s">
        <v>25</v>
      </c>
      <c r="V67" s="55">
        <v>6820</v>
      </c>
      <c r="W67" s="18" t="s">
        <v>25</v>
      </c>
      <c r="X67" s="55">
        <v>4918</v>
      </c>
      <c r="Y67" s="18" t="s">
        <v>25</v>
      </c>
      <c r="Z67" s="57">
        <v>5521</v>
      </c>
      <c r="AA67" s="32" t="s">
        <v>25</v>
      </c>
      <c r="AB67" s="27">
        <f>D67+F67+H67+J67+L67+N67+P67+R67+T67+V67+X67+Z67</f>
        <v>73628</v>
      </c>
      <c r="AC67" s="50"/>
      <c r="AD67" s="70"/>
      <c r="AE67" s="81">
        <v>48176</v>
      </c>
      <c r="AF67" s="82">
        <v>24477</v>
      </c>
      <c r="AG67" s="83">
        <v>975</v>
      </c>
      <c r="AH67" s="21" t="s">
        <v>53</v>
      </c>
      <c r="AI67" s="24">
        <v>0.0843</v>
      </c>
      <c r="AK67" s="86"/>
    </row>
    <row r="68" spans="1:35" ht="25.5" customHeight="1" thickBot="1" thickTop="1">
      <c r="A68" s="167"/>
      <c r="B68" s="170"/>
      <c r="C68" s="98" t="s">
        <v>20</v>
      </c>
      <c r="D68" s="62">
        <f>D67-Z41</f>
        <v>-602</v>
      </c>
      <c r="E68" s="25">
        <f>D68/Z41</f>
        <v>-0.1303030303030303</v>
      </c>
      <c r="F68" s="62">
        <f>F67-D67</f>
        <v>464</v>
      </c>
      <c r="G68" s="25">
        <f>F68/D67</f>
        <v>0.11548033847685416</v>
      </c>
      <c r="H68" s="62">
        <f>H67-F67</f>
        <v>1447</v>
      </c>
      <c r="I68" s="25">
        <f>H68/F67</f>
        <v>0.32284694332887104</v>
      </c>
      <c r="J68" s="62">
        <f>J67-H67</f>
        <v>1306</v>
      </c>
      <c r="K68" s="25">
        <f>J68/H67</f>
        <v>0.22027323326024625</v>
      </c>
      <c r="L68" s="62">
        <f>L67-J67</f>
        <v>-388</v>
      </c>
      <c r="M68" s="25">
        <f>L68/J67</f>
        <v>-0.053628196268140985</v>
      </c>
      <c r="N68" s="52">
        <f>N67-L67</f>
        <v>241</v>
      </c>
      <c r="O68" s="28">
        <f>N68/L67</f>
        <v>0.03519789688914853</v>
      </c>
      <c r="P68" s="52">
        <f>P67-N67</f>
        <v>-775</v>
      </c>
      <c r="Q68" s="28">
        <f>P68/N67</f>
        <v>-0.10933972911963882</v>
      </c>
      <c r="R68" s="52">
        <f>R67-P67</f>
        <v>-623</v>
      </c>
      <c r="S68" s="28">
        <f>R68/P67</f>
        <v>-0.09868525265325519</v>
      </c>
      <c r="T68" s="52">
        <f>T67-R67</f>
        <v>3077</v>
      </c>
      <c r="U68" s="28">
        <f>T68/R67</f>
        <v>0.5407732864674868</v>
      </c>
      <c r="V68" s="52">
        <f>V67-T67</f>
        <v>-1947</v>
      </c>
      <c r="W68" s="28">
        <f>V68/T67</f>
        <v>-0.22208281053952322</v>
      </c>
      <c r="X68" s="52">
        <f>X67-V67</f>
        <v>-1902</v>
      </c>
      <c r="Y68" s="28">
        <f>X68/V67</f>
        <v>-0.2788856304985337</v>
      </c>
      <c r="Z68" s="58">
        <f>Z67-X67</f>
        <v>603</v>
      </c>
      <c r="AA68" s="33">
        <f>Z68/X67</f>
        <v>0.12261081740544937</v>
      </c>
      <c r="AB68" s="99">
        <f>D67+F67+H67+J67+L67+N67+P67+R67+T67+V67+X67+Z67</f>
        <v>73628</v>
      </c>
      <c r="AC68" s="35"/>
      <c r="AD68" s="71"/>
      <c r="AE68" s="102" t="s">
        <v>63</v>
      </c>
      <c r="AF68" s="104"/>
      <c r="AG68" s="104"/>
      <c r="AH68" s="35"/>
      <c r="AI68" s="105"/>
    </row>
    <row r="69" spans="1:35" ht="27.75" customHeight="1" thickBot="1" thickTop="1">
      <c r="A69" s="167"/>
      <c r="B69" s="170"/>
      <c r="C69" s="95" t="s">
        <v>21</v>
      </c>
      <c r="D69" s="53">
        <f>D67-D41</f>
        <v>-993</v>
      </c>
      <c r="E69" s="26">
        <f>D69/D41</f>
        <v>-0.1981640391139493</v>
      </c>
      <c r="F69" s="53">
        <f>F67-F41</f>
        <v>-653</v>
      </c>
      <c r="G69" s="26">
        <f>F69/F41</f>
        <v>-0.12716650438169425</v>
      </c>
      <c r="H69" s="53">
        <f>H67-H41</f>
        <v>-549</v>
      </c>
      <c r="I69" s="26">
        <f>H69/H41</f>
        <v>-0.08474837912936091</v>
      </c>
      <c r="J69" s="53">
        <f>J67-J41</f>
        <v>989</v>
      </c>
      <c r="K69" s="26">
        <f>J69/J41</f>
        <v>0.15834133845661222</v>
      </c>
      <c r="L69" s="53">
        <f>L67-L41</f>
        <v>492</v>
      </c>
      <c r="M69" s="26">
        <f>L69/L41</f>
        <v>0.07741935483870968</v>
      </c>
      <c r="N69" s="53">
        <f>N67-N41</f>
        <v>887</v>
      </c>
      <c r="O69" s="26">
        <f>N69/N41</f>
        <v>0.1430414449282374</v>
      </c>
      <c r="P69" s="53">
        <f>P67-P41</f>
        <v>1171</v>
      </c>
      <c r="Q69" s="26">
        <f>P69/P41</f>
        <v>0.2277323998444185</v>
      </c>
      <c r="R69" s="53">
        <f>R67-R41</f>
        <v>1201</v>
      </c>
      <c r="S69" s="26">
        <f>R69/R41</f>
        <v>0.2675428826019158</v>
      </c>
      <c r="T69" s="53">
        <f>T67-T41</f>
        <v>1309</v>
      </c>
      <c r="U69" s="26">
        <f>T69/T41</f>
        <v>0.17551622418879056</v>
      </c>
      <c r="V69" s="53">
        <f>V67-V41</f>
        <v>1140</v>
      </c>
      <c r="W69" s="26">
        <f>V69/V41</f>
        <v>0.2007042253521127</v>
      </c>
      <c r="X69" s="53">
        <f>X67-X41</f>
        <v>-170</v>
      </c>
      <c r="Y69" s="26">
        <f>X69/X41</f>
        <v>-0.03341194968553459</v>
      </c>
      <c r="Z69" s="58">
        <f>Z67-Z41</f>
        <v>901</v>
      </c>
      <c r="AA69" s="33">
        <f>Z69/Z41</f>
        <v>0.195021645021645</v>
      </c>
      <c r="AB69" s="84"/>
      <c r="AC69" s="35"/>
      <c r="AD69" s="72"/>
      <c r="AE69" s="75" t="s">
        <v>30</v>
      </c>
      <c r="AF69" s="76" t="s">
        <v>31</v>
      </c>
      <c r="AG69" s="77" t="s">
        <v>32</v>
      </c>
      <c r="AH69" s="35"/>
      <c r="AI69" s="5"/>
    </row>
    <row r="70" spans="1:37" ht="24" customHeight="1" thickBot="1" thickTop="1">
      <c r="A70" s="167" t="s">
        <v>11</v>
      </c>
      <c r="B70" s="170" t="s">
        <v>18</v>
      </c>
      <c r="C70" s="97"/>
      <c r="D70" s="55">
        <v>1684</v>
      </c>
      <c r="E70" s="18" t="s">
        <v>25</v>
      </c>
      <c r="F70" s="55">
        <v>1551</v>
      </c>
      <c r="G70" s="18" t="s">
        <v>25</v>
      </c>
      <c r="H70" s="55">
        <v>2453</v>
      </c>
      <c r="I70" s="18" t="s">
        <v>25</v>
      </c>
      <c r="J70" s="55">
        <v>2752</v>
      </c>
      <c r="K70" s="18" t="s">
        <v>25</v>
      </c>
      <c r="L70" s="55">
        <v>2159</v>
      </c>
      <c r="M70" s="18" t="s">
        <v>25</v>
      </c>
      <c r="N70" s="55">
        <v>2309</v>
      </c>
      <c r="O70" s="18" t="s">
        <v>25</v>
      </c>
      <c r="P70" s="55">
        <v>2809</v>
      </c>
      <c r="Q70" s="18" t="s">
        <v>25</v>
      </c>
      <c r="R70" s="55">
        <v>2782</v>
      </c>
      <c r="S70" s="18" t="s">
        <v>25</v>
      </c>
      <c r="T70" s="55">
        <v>1569</v>
      </c>
      <c r="U70" s="18" t="s">
        <v>25</v>
      </c>
      <c r="V70" s="55">
        <v>1877</v>
      </c>
      <c r="W70" s="18" t="s">
        <v>25</v>
      </c>
      <c r="X70" s="55">
        <v>3310</v>
      </c>
      <c r="Y70" s="18" t="s">
        <v>25</v>
      </c>
      <c r="Z70" s="57">
        <v>3267</v>
      </c>
      <c r="AA70" s="32" t="s">
        <v>25</v>
      </c>
      <c r="AB70" s="27">
        <f>D70+F70+H70+J70+L70+N70+P70+R70+T70+V70+X70+Z70</f>
        <v>28522</v>
      </c>
      <c r="AC70" s="50"/>
      <c r="AD70" s="70"/>
      <c r="AE70" s="81">
        <v>16970</v>
      </c>
      <c r="AF70" s="82">
        <v>11552</v>
      </c>
      <c r="AG70" s="83">
        <v>0</v>
      </c>
      <c r="AH70" s="21" t="s">
        <v>54</v>
      </c>
      <c r="AI70" s="24">
        <v>0.085</v>
      </c>
      <c r="AK70" s="86"/>
    </row>
    <row r="71" spans="1:35" ht="25.5" customHeight="1" thickBot="1" thickTop="1">
      <c r="A71" s="167"/>
      <c r="B71" s="170"/>
      <c r="C71" s="98" t="s">
        <v>20</v>
      </c>
      <c r="D71" s="62">
        <f>D70-Z44</f>
        <v>-342</v>
      </c>
      <c r="E71" s="25">
        <f>D71/Z44</f>
        <v>-0.1688055281342547</v>
      </c>
      <c r="F71" s="62">
        <f>F70-D70</f>
        <v>-133</v>
      </c>
      <c r="G71" s="25">
        <f>F71/D70</f>
        <v>-0.07897862232779097</v>
      </c>
      <c r="H71" s="62">
        <f>H70-F70</f>
        <v>902</v>
      </c>
      <c r="I71" s="25">
        <f>H71/F70</f>
        <v>0.5815602836879432</v>
      </c>
      <c r="J71" s="62">
        <f>J70-H70</f>
        <v>299</v>
      </c>
      <c r="K71" s="25">
        <f>J71/H70</f>
        <v>0.12189156135344476</v>
      </c>
      <c r="L71" s="62">
        <f>L70-J70</f>
        <v>-593</v>
      </c>
      <c r="M71" s="25">
        <f>L71/J70</f>
        <v>-0.2154796511627907</v>
      </c>
      <c r="N71" s="52">
        <f>N70-L70</f>
        <v>150</v>
      </c>
      <c r="O71" s="28">
        <f>N71/L70</f>
        <v>0.06947660954145438</v>
      </c>
      <c r="P71" s="52">
        <f>P70-N70</f>
        <v>500</v>
      </c>
      <c r="Q71" s="28">
        <f>P71/N70</f>
        <v>0.21654395842355997</v>
      </c>
      <c r="R71" s="52">
        <f>R70-P70</f>
        <v>-27</v>
      </c>
      <c r="S71" s="28">
        <f>R71/P70</f>
        <v>-0.009611961552153792</v>
      </c>
      <c r="T71" s="52">
        <f>T70-R70</f>
        <v>-1213</v>
      </c>
      <c r="U71" s="28">
        <f>T71/R70</f>
        <v>-0.43601725377426315</v>
      </c>
      <c r="V71" s="52">
        <f>V70-T70</f>
        <v>308</v>
      </c>
      <c r="W71" s="28">
        <f>V71/T70</f>
        <v>0.19630337794773742</v>
      </c>
      <c r="X71" s="52">
        <f>X70-V70</f>
        <v>1433</v>
      </c>
      <c r="Y71" s="28">
        <f>X71/V70</f>
        <v>0.7634523175279702</v>
      </c>
      <c r="Z71" s="58">
        <f>Z70-X70</f>
        <v>-43</v>
      </c>
      <c r="AA71" s="33">
        <f>Z71/X70</f>
        <v>-0.012990936555891239</v>
      </c>
      <c r="AB71" s="99">
        <f>D70+F70+H70+J70+L70+N70+P70+R70+T70+V70+X70+Z70</f>
        <v>28522</v>
      </c>
      <c r="AC71" s="35"/>
      <c r="AD71" s="71"/>
      <c r="AE71" s="102" t="s">
        <v>63</v>
      </c>
      <c r="AF71" s="104"/>
      <c r="AG71" s="104"/>
      <c r="AH71" s="35"/>
      <c r="AI71" s="105"/>
    </row>
    <row r="72" spans="1:35" ht="27.75" customHeight="1" thickBot="1" thickTop="1">
      <c r="A72" s="167"/>
      <c r="B72" s="170"/>
      <c r="C72" s="95" t="s">
        <v>21</v>
      </c>
      <c r="D72" s="53">
        <f>D70-D44</f>
        <v>-200</v>
      </c>
      <c r="E72" s="26">
        <f>D72/D44</f>
        <v>-0.10615711252653928</v>
      </c>
      <c r="F72" s="53">
        <f>F70-F44</f>
        <v>-305</v>
      </c>
      <c r="G72" s="26">
        <f>F72/F44</f>
        <v>-0.16433189655172414</v>
      </c>
      <c r="H72" s="53">
        <f>H70-H44</f>
        <v>124</v>
      </c>
      <c r="I72" s="26">
        <f>H72/H44</f>
        <v>0.053241734650064404</v>
      </c>
      <c r="J72" s="53">
        <f>J70-J44</f>
        <v>398</v>
      </c>
      <c r="K72" s="26">
        <f>J72/J44</f>
        <v>0.16907391673746813</v>
      </c>
      <c r="L72" s="53">
        <f>L70-L44</f>
        <v>-64</v>
      </c>
      <c r="M72" s="26">
        <f>L72/L44</f>
        <v>-0.028789923526765633</v>
      </c>
      <c r="N72" s="53">
        <f>N70-N44</f>
        <v>83</v>
      </c>
      <c r="O72" s="26">
        <f>N72/N44</f>
        <v>0.03728661275831087</v>
      </c>
      <c r="P72" s="53">
        <f>P70-P44</f>
        <v>675</v>
      </c>
      <c r="Q72" s="26">
        <f>P72/P44</f>
        <v>0.31630740393626994</v>
      </c>
      <c r="R72" s="53">
        <f>R70-R44</f>
        <v>-27</v>
      </c>
      <c r="S72" s="26">
        <f>R72/R44</f>
        <v>-0.009611961552153792</v>
      </c>
      <c r="T72" s="53">
        <f>T70-T44</f>
        <v>-1026</v>
      </c>
      <c r="U72" s="26">
        <f>T72/T44</f>
        <v>-0.3953757225433526</v>
      </c>
      <c r="V72" s="53">
        <f>V70-V44</f>
        <v>-237</v>
      </c>
      <c r="W72" s="26">
        <f>V72/V44</f>
        <v>-0.11210974456007569</v>
      </c>
      <c r="X72" s="53">
        <f>X70-X44</f>
        <v>1572</v>
      </c>
      <c r="Y72" s="26">
        <f>X72/X44</f>
        <v>0.904487917146145</v>
      </c>
      <c r="Z72" s="58">
        <f>Z70-Z44</f>
        <v>1241</v>
      </c>
      <c r="AA72" s="33">
        <f>Z72/Z44</f>
        <v>0.6125370187561698</v>
      </c>
      <c r="AB72" s="84"/>
      <c r="AC72" s="35"/>
      <c r="AD72" s="72"/>
      <c r="AE72" s="75" t="s">
        <v>30</v>
      </c>
      <c r="AF72" s="76" t="s">
        <v>31</v>
      </c>
      <c r="AG72" s="77" t="s">
        <v>49</v>
      </c>
      <c r="AH72" s="106"/>
      <c r="AI72" s="5"/>
    </row>
    <row r="73" spans="1:37" ht="24" customHeight="1" thickBot="1" thickTop="1">
      <c r="A73" s="167" t="s">
        <v>12</v>
      </c>
      <c r="B73" s="170" t="s">
        <v>16</v>
      </c>
      <c r="C73" s="97"/>
      <c r="D73" s="55">
        <v>9846</v>
      </c>
      <c r="E73" s="18" t="s">
        <v>25</v>
      </c>
      <c r="F73" s="55">
        <v>7691</v>
      </c>
      <c r="G73" s="18" t="s">
        <v>25</v>
      </c>
      <c r="H73" s="55">
        <v>7571</v>
      </c>
      <c r="I73" s="18" t="s">
        <v>25</v>
      </c>
      <c r="J73" s="55">
        <v>6591</v>
      </c>
      <c r="K73" s="18" t="s">
        <v>25</v>
      </c>
      <c r="L73" s="55">
        <v>5711</v>
      </c>
      <c r="M73" s="18" t="s">
        <v>25</v>
      </c>
      <c r="N73" s="55">
        <v>6400</v>
      </c>
      <c r="O73" s="18" t="s">
        <v>25</v>
      </c>
      <c r="P73" s="55">
        <v>7657</v>
      </c>
      <c r="Q73" s="18" t="s">
        <v>25</v>
      </c>
      <c r="R73" s="55">
        <v>7400</v>
      </c>
      <c r="S73" s="18" t="s">
        <v>25</v>
      </c>
      <c r="T73" s="55">
        <v>7077</v>
      </c>
      <c r="U73" s="18" t="s">
        <v>25</v>
      </c>
      <c r="V73" s="55">
        <v>6667</v>
      </c>
      <c r="W73" s="18" t="s">
        <v>25</v>
      </c>
      <c r="X73" s="55">
        <v>7534</v>
      </c>
      <c r="Y73" s="18" t="s">
        <v>25</v>
      </c>
      <c r="Z73" s="57">
        <v>9179</v>
      </c>
      <c r="AA73" s="32" t="s">
        <v>25</v>
      </c>
      <c r="AB73" s="27">
        <f>D73+F73+H73+J73+L73+N73+P73+R73+T73+V73+X73+Z73</f>
        <v>89324</v>
      </c>
      <c r="AC73" s="50"/>
      <c r="AD73" s="70"/>
      <c r="AE73" s="81">
        <v>49502</v>
      </c>
      <c r="AF73" s="82">
        <v>38434</v>
      </c>
      <c r="AG73" s="83">
        <v>1388</v>
      </c>
      <c r="AH73" s="21" t="s">
        <v>55</v>
      </c>
      <c r="AI73" s="24">
        <v>-0.0569</v>
      </c>
      <c r="AK73" s="86"/>
    </row>
    <row r="74" spans="1:35" ht="25.5" customHeight="1" thickBot="1" thickTop="1">
      <c r="A74" s="167"/>
      <c r="B74" s="170"/>
      <c r="C74" s="98" t="s">
        <v>20</v>
      </c>
      <c r="D74" s="62">
        <f>D73-Z47</f>
        <v>1492</v>
      </c>
      <c r="E74" s="25">
        <f>D74/Z47</f>
        <v>0.17859707924347618</v>
      </c>
      <c r="F74" s="62">
        <f>F73-D73</f>
        <v>-2155</v>
      </c>
      <c r="G74" s="25">
        <f>F74/D73</f>
        <v>-0.2188706073532399</v>
      </c>
      <c r="H74" s="62">
        <f>H73-F73</f>
        <v>-120</v>
      </c>
      <c r="I74" s="25">
        <f>H74/F73</f>
        <v>-0.015602652450916656</v>
      </c>
      <c r="J74" s="62">
        <f>J73-H73</f>
        <v>-980</v>
      </c>
      <c r="K74" s="25">
        <f>J74/H73</f>
        <v>-0.12944128912957337</v>
      </c>
      <c r="L74" s="62">
        <f>L73-J73</f>
        <v>-880</v>
      </c>
      <c r="M74" s="25">
        <f>L74/J73</f>
        <v>-0.13351539978758914</v>
      </c>
      <c r="N74" s="52">
        <f>N73-L73</f>
        <v>689</v>
      </c>
      <c r="O74" s="28">
        <f>N74/L73</f>
        <v>0.120644370513045</v>
      </c>
      <c r="P74" s="52">
        <f>P73-N73</f>
        <v>1257</v>
      </c>
      <c r="Q74" s="28">
        <f>P74/N73</f>
        <v>0.19640625</v>
      </c>
      <c r="R74" s="52">
        <f>R73-P73</f>
        <v>-257</v>
      </c>
      <c r="S74" s="28">
        <f>R74/P73</f>
        <v>-0.03356405903095207</v>
      </c>
      <c r="T74" s="52">
        <f>T73-R73</f>
        <v>-323</v>
      </c>
      <c r="U74" s="28">
        <f>T74/R73</f>
        <v>-0.04364864864864865</v>
      </c>
      <c r="V74" s="52">
        <f>V73-T73</f>
        <v>-410</v>
      </c>
      <c r="W74" s="28">
        <f>V74/T73</f>
        <v>-0.0579341528896425</v>
      </c>
      <c r="X74" s="52">
        <f>X73-V73</f>
        <v>867</v>
      </c>
      <c r="Y74" s="28">
        <f>X74/V73</f>
        <v>0.13004349782510874</v>
      </c>
      <c r="Z74" s="58">
        <f>Z73-X73</f>
        <v>1645</v>
      </c>
      <c r="AA74" s="33">
        <f>Z74/X73</f>
        <v>0.2183435094239448</v>
      </c>
      <c r="AB74" s="99">
        <f>D73+F73+H73+J73+L73+N73+P73+R73+T73+V73+X73+Z73</f>
        <v>89324</v>
      </c>
      <c r="AC74" s="9"/>
      <c r="AD74" s="73"/>
      <c r="AE74" s="102" t="s">
        <v>63</v>
      </c>
      <c r="AH74" s="49"/>
      <c r="AI74" s="64"/>
    </row>
    <row r="75" spans="1:34" ht="20.25" customHeight="1" thickBot="1" thickTop="1">
      <c r="A75" s="167"/>
      <c r="B75" s="170"/>
      <c r="C75" s="95" t="s">
        <v>21</v>
      </c>
      <c r="D75" s="53">
        <f>D73-D47</f>
        <v>-264</v>
      </c>
      <c r="E75" s="26">
        <f>D75/D47</f>
        <v>-0.026112759643916916</v>
      </c>
      <c r="F75" s="53">
        <f>F73-F47</f>
        <v>-367</v>
      </c>
      <c r="G75" s="26">
        <f>F75/F47</f>
        <v>-0.045544800198560435</v>
      </c>
      <c r="H75" s="53">
        <f>H73-H47</f>
        <v>-1235</v>
      </c>
      <c r="I75" s="26">
        <f>H75/H47</f>
        <v>-0.14024528730411084</v>
      </c>
      <c r="J75" s="53">
        <f>J73-J47</f>
        <v>-1564</v>
      </c>
      <c r="K75" s="26">
        <f>J75/J47</f>
        <v>-0.1917841814837523</v>
      </c>
      <c r="L75" s="53">
        <f>L73-L47</f>
        <v>-946</v>
      </c>
      <c r="M75" s="26">
        <f>L75/L47</f>
        <v>-0.14210605377797808</v>
      </c>
      <c r="N75" s="53">
        <f>N73-N47</f>
        <v>-556</v>
      </c>
      <c r="O75" s="26">
        <f>N75/N47</f>
        <v>-0.07993099482461184</v>
      </c>
      <c r="P75" s="53">
        <f>P73-P47</f>
        <v>-246</v>
      </c>
      <c r="Q75" s="26">
        <f>P75/P47</f>
        <v>-0.0311274199671011</v>
      </c>
      <c r="R75" s="53">
        <f>R73-R47</f>
        <v>-437</v>
      </c>
      <c r="S75" s="26">
        <f>R75/R47</f>
        <v>-0.0557611330866403</v>
      </c>
      <c r="T75" s="53">
        <f>T73-T47</f>
        <v>-167</v>
      </c>
      <c r="U75" s="26">
        <f>T75/T47</f>
        <v>-0.023053561568194367</v>
      </c>
      <c r="V75" s="53">
        <f>V73-V47</f>
        <v>-744</v>
      </c>
      <c r="W75" s="26">
        <f>V75/V47</f>
        <v>-0.10039131021454595</v>
      </c>
      <c r="X75" s="53">
        <f>X73-X47</f>
        <v>317</v>
      </c>
      <c r="Y75" s="26">
        <f>X75/X47</f>
        <v>0.04392406817237079</v>
      </c>
      <c r="Z75" s="58">
        <f>Z73-Z47</f>
        <v>825</v>
      </c>
      <c r="AA75" s="33">
        <f>Z75/Z47</f>
        <v>0.09875508738328945</v>
      </c>
      <c r="AB75" s="8"/>
      <c r="AC75" s="7"/>
      <c r="AD75" s="74"/>
      <c r="AH75" s="7"/>
    </row>
    <row r="76" spans="1:34" ht="19.5" customHeight="1" thickBot="1">
      <c r="A76" s="171" t="s">
        <v>13</v>
      </c>
      <c r="B76" s="212"/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8"/>
      <c r="AC76" s="7"/>
      <c r="AD76" s="74"/>
      <c r="AH76" s="7"/>
    </row>
    <row r="77" spans="1:34" ht="24" customHeight="1" thickBot="1">
      <c r="A77" s="167" t="s">
        <v>14</v>
      </c>
      <c r="B77" s="173" t="s">
        <v>15</v>
      </c>
      <c r="C77" s="4"/>
      <c r="D77" s="55">
        <v>14914</v>
      </c>
      <c r="E77" s="18" t="s">
        <v>25</v>
      </c>
      <c r="F77" s="55">
        <v>16269</v>
      </c>
      <c r="G77" s="18" t="s">
        <v>25</v>
      </c>
      <c r="H77" s="55">
        <v>16326</v>
      </c>
      <c r="I77" s="18" t="s">
        <v>25</v>
      </c>
      <c r="J77" s="55">
        <v>15446</v>
      </c>
      <c r="K77" s="18" t="s">
        <v>25</v>
      </c>
      <c r="L77" s="55">
        <v>14378</v>
      </c>
      <c r="M77" s="18" t="s">
        <v>25</v>
      </c>
      <c r="N77" s="55">
        <v>12679</v>
      </c>
      <c r="O77" s="18" t="s">
        <v>25</v>
      </c>
      <c r="P77" s="55">
        <v>11935</v>
      </c>
      <c r="Q77" s="18" t="s">
        <v>25</v>
      </c>
      <c r="R77" s="55">
        <v>11920</v>
      </c>
      <c r="S77" s="18" t="s">
        <v>25</v>
      </c>
      <c r="T77" s="55">
        <v>9078</v>
      </c>
      <c r="U77" s="18" t="s">
        <v>25</v>
      </c>
      <c r="V77" s="55">
        <v>10305</v>
      </c>
      <c r="W77" s="18" t="s">
        <v>25</v>
      </c>
      <c r="X77" s="55">
        <v>7157</v>
      </c>
      <c r="Y77" s="18" t="s">
        <v>25</v>
      </c>
      <c r="Z77" s="57">
        <v>7686</v>
      </c>
      <c r="AA77" s="32" t="s">
        <v>25</v>
      </c>
      <c r="AB77" s="103">
        <f>(D77+F77+H77+J77+L77+N77+P77+R77+T77+V77+X77+Z77)/12</f>
        <v>12341.083333333334</v>
      </c>
      <c r="AC77" s="7"/>
      <c r="AD77" s="74"/>
      <c r="AH77" s="7"/>
    </row>
    <row r="78" spans="1:34" ht="25.5" customHeight="1" thickBot="1" thickTop="1">
      <c r="A78" s="167"/>
      <c r="B78" s="174"/>
      <c r="C78" s="98" t="s">
        <v>20</v>
      </c>
      <c r="D78" s="62">
        <f>D77-Z51</f>
        <v>812</v>
      </c>
      <c r="E78" s="25">
        <f>D78/Z51</f>
        <v>0.05758048503758332</v>
      </c>
      <c r="F78" s="62">
        <f>F77-D77</f>
        <v>1355</v>
      </c>
      <c r="G78" s="25">
        <f>F78/D77</f>
        <v>0.09085423092396407</v>
      </c>
      <c r="H78" s="62">
        <f>H77-F77</f>
        <v>57</v>
      </c>
      <c r="I78" s="25">
        <f>H78/F77</f>
        <v>0.003503595795685045</v>
      </c>
      <c r="J78" s="62">
        <f>J77-H77</f>
        <v>-880</v>
      </c>
      <c r="K78" s="25">
        <f>J78/H77</f>
        <v>-0.053901751806933726</v>
      </c>
      <c r="L78" s="62">
        <f>L77-J77</f>
        <v>-1068</v>
      </c>
      <c r="M78" s="25">
        <f>L78/J77</f>
        <v>-0.06914411498122491</v>
      </c>
      <c r="N78" s="52">
        <f>N77-L77</f>
        <v>-1699</v>
      </c>
      <c r="O78" s="28">
        <f>N78/L77</f>
        <v>-0.11816664348309917</v>
      </c>
      <c r="P78" s="52">
        <f>P77-N77</f>
        <v>-744</v>
      </c>
      <c r="Q78" s="28">
        <f>P78/N77</f>
        <v>-0.05867970660146699</v>
      </c>
      <c r="R78" s="52">
        <f>R77-P77</f>
        <v>-15</v>
      </c>
      <c r="S78" s="28">
        <f>R78/P77</f>
        <v>-0.0012568077084206116</v>
      </c>
      <c r="T78" s="52">
        <f>T77-R77</f>
        <v>-2842</v>
      </c>
      <c r="U78" s="28">
        <f>T78/R77</f>
        <v>-0.2384228187919463</v>
      </c>
      <c r="V78" s="52">
        <f>V77-T77</f>
        <v>1227</v>
      </c>
      <c r="W78" s="28">
        <f>V78/T77</f>
        <v>0.13516192994051554</v>
      </c>
      <c r="X78" s="52">
        <f>X77-V77</f>
        <v>-3148</v>
      </c>
      <c r="Y78" s="28">
        <f>X78/V77</f>
        <v>-0.305482775351771</v>
      </c>
      <c r="Z78" s="58">
        <f>Z77-X77</f>
        <v>529</v>
      </c>
      <c r="AA78" s="33">
        <f>Z78/X77</f>
        <v>0.07391365097107727</v>
      </c>
      <c r="AB78" s="8"/>
      <c r="AC78" s="7"/>
      <c r="AD78" s="74"/>
      <c r="AH78" s="7"/>
    </row>
    <row r="79" spans="1:34" ht="24" customHeight="1" thickBot="1" thickTop="1">
      <c r="A79" s="167"/>
      <c r="B79" s="175"/>
      <c r="C79" s="95" t="s">
        <v>21</v>
      </c>
      <c r="D79" s="53">
        <f>D77-D51</f>
        <v>5024</v>
      </c>
      <c r="E79" s="26">
        <f>D79/D51</f>
        <v>0.5079878665318504</v>
      </c>
      <c r="F79" s="53">
        <f>F77-F51</f>
        <v>4643</v>
      </c>
      <c r="G79" s="26">
        <f>F79/F51</f>
        <v>0.3993634956132806</v>
      </c>
      <c r="H79" s="53">
        <f>H77-H51</f>
        <v>4038</v>
      </c>
      <c r="I79" s="26">
        <f>H79/H51</f>
        <v>0.32861328125</v>
      </c>
      <c r="J79" s="53">
        <f>J77-J51</f>
        <v>3728</v>
      </c>
      <c r="K79" s="26">
        <f>J79/J51</f>
        <v>0.3181430278204472</v>
      </c>
      <c r="L79" s="53">
        <f>L77-L51</f>
        <v>2132</v>
      </c>
      <c r="M79" s="26">
        <f>L79/L51</f>
        <v>0.1740976645435244</v>
      </c>
      <c r="N79" s="53">
        <f>N77-N51</f>
        <v>612</v>
      </c>
      <c r="O79" s="26">
        <f>N79/N51</f>
        <v>0.05071683102676722</v>
      </c>
      <c r="P79" s="53">
        <f>P77-P51</f>
        <v>-441</v>
      </c>
      <c r="Q79" s="26">
        <f>P79/P51</f>
        <v>-0.035633484162895926</v>
      </c>
      <c r="R79" s="53">
        <f>R77-R51</f>
        <v>-1096</v>
      </c>
      <c r="S79" s="26">
        <f>R79/R51</f>
        <v>-0.0842040565457898</v>
      </c>
      <c r="T79" s="53">
        <f>T77-T51</f>
        <v>-4060</v>
      </c>
      <c r="U79" s="26">
        <f>T79/T51</f>
        <v>-0.3090272492007916</v>
      </c>
      <c r="V79" s="53">
        <f>V77-V51</f>
        <v>-3096</v>
      </c>
      <c r="W79" s="26">
        <f>V79/V51</f>
        <v>-0.2310275352585628</v>
      </c>
      <c r="X79" s="53">
        <f>X77-X51</f>
        <v>-6186</v>
      </c>
      <c r="Y79" s="26">
        <f>X79/X51</f>
        <v>-0.4636138799370456</v>
      </c>
      <c r="Z79" s="58">
        <f>Z77-Z51</f>
        <v>-6416</v>
      </c>
      <c r="AA79" s="33">
        <f>Z79/Z51</f>
        <v>-0.4549709261097717</v>
      </c>
      <c r="AB79" s="8"/>
      <c r="AC79" s="7"/>
      <c r="AD79" s="74"/>
      <c r="AH79" s="7"/>
    </row>
    <row r="80" spans="1:28" ht="12.75">
      <c r="A80" s="107" t="s">
        <v>56</v>
      </c>
      <c r="AB80" s="101"/>
    </row>
    <row r="81" spans="1:28" ht="192" customHeight="1">
      <c r="A81" s="107"/>
      <c r="AB81" s="101"/>
    </row>
    <row r="82" spans="1:33" ht="24" customHeight="1">
      <c r="A82" s="188" t="s">
        <v>61</v>
      </c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90"/>
      <c r="AF82" s="190"/>
      <c r="AG82" s="190"/>
    </row>
    <row r="83" ht="13.5" thickBot="1"/>
    <row r="84" spans="1:35" ht="17.25" customHeight="1" thickBot="1">
      <c r="A84" s="191" t="s">
        <v>42</v>
      </c>
      <c r="B84" s="192" t="s">
        <v>58</v>
      </c>
      <c r="C84" s="194"/>
      <c r="D84" s="171" t="s">
        <v>57</v>
      </c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6"/>
      <c r="AB84" s="176" t="s">
        <v>22</v>
      </c>
      <c r="AC84" s="181" t="s">
        <v>23</v>
      </c>
      <c r="AD84" s="206"/>
      <c r="AE84" s="208" t="s">
        <v>22</v>
      </c>
      <c r="AF84" s="209"/>
      <c r="AG84" s="209"/>
      <c r="AH84" s="181" t="s">
        <v>23</v>
      </c>
      <c r="AI84" s="182"/>
    </row>
    <row r="85" spans="1:35" ht="18.75" customHeight="1" thickBot="1" thickTop="1">
      <c r="A85" s="191"/>
      <c r="B85" s="193"/>
      <c r="C85" s="167"/>
      <c r="D85" s="168" t="s">
        <v>4</v>
      </c>
      <c r="E85" s="169"/>
      <c r="F85" s="168" t="s">
        <v>5</v>
      </c>
      <c r="G85" s="169"/>
      <c r="H85" s="168" t="s">
        <v>26</v>
      </c>
      <c r="I85" s="169"/>
      <c r="J85" s="168" t="s">
        <v>27</v>
      </c>
      <c r="K85" s="169"/>
      <c r="L85" s="168" t="s">
        <v>28</v>
      </c>
      <c r="M85" s="169"/>
      <c r="N85" s="168" t="s">
        <v>29</v>
      </c>
      <c r="O85" s="169"/>
      <c r="P85" s="168" t="s">
        <v>33</v>
      </c>
      <c r="Q85" s="169"/>
      <c r="R85" s="168" t="s">
        <v>35</v>
      </c>
      <c r="S85" s="169"/>
      <c r="T85" s="168" t="s">
        <v>40</v>
      </c>
      <c r="U85" s="169"/>
      <c r="V85" s="168" t="s">
        <v>41</v>
      </c>
      <c r="W85" s="169"/>
      <c r="X85" s="168" t="s">
        <v>44</v>
      </c>
      <c r="Y85" s="169"/>
      <c r="Z85" s="210" t="s">
        <v>45</v>
      </c>
      <c r="AA85" s="211"/>
      <c r="AB85" s="177"/>
      <c r="AC85" s="183"/>
      <c r="AD85" s="207"/>
      <c r="AE85" s="208"/>
      <c r="AF85" s="209"/>
      <c r="AG85" s="209"/>
      <c r="AH85" s="183"/>
      <c r="AI85" s="184"/>
    </row>
    <row r="86" spans="1:35" ht="17.25" customHeight="1" thickBot="1" thickTop="1">
      <c r="A86" s="2"/>
      <c r="B86" s="1"/>
      <c r="C86" s="203" t="s">
        <v>34</v>
      </c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  <c r="AA86" s="205"/>
      <c r="AB86" s="178"/>
      <c r="AC86" s="19" t="s">
        <v>24</v>
      </c>
      <c r="AD86" s="68" t="s">
        <v>25</v>
      </c>
      <c r="AH86" s="19" t="s">
        <v>24</v>
      </c>
      <c r="AI86" s="20" t="s">
        <v>25</v>
      </c>
    </row>
    <row r="87" spans="1:35" ht="13.5" thickBot="1">
      <c r="A87" s="185"/>
      <c r="B87" s="215"/>
      <c r="C87" s="215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215"/>
      <c r="AA87" s="216"/>
      <c r="AB87" s="197" t="s">
        <v>6</v>
      </c>
      <c r="AC87" s="198"/>
      <c r="AD87" s="199"/>
      <c r="AE87" s="67" t="s">
        <v>30</v>
      </c>
      <c r="AF87" s="37" t="s">
        <v>31</v>
      </c>
      <c r="AG87" s="38" t="s">
        <v>32</v>
      </c>
      <c r="AH87" s="213"/>
      <c r="AI87" s="214"/>
    </row>
    <row r="88" spans="1:35" ht="21" customHeight="1" thickBot="1" thickTop="1">
      <c r="A88" s="167" t="s">
        <v>7</v>
      </c>
      <c r="B88" s="173" t="s">
        <v>8</v>
      </c>
      <c r="C88" s="6"/>
      <c r="D88" s="51">
        <v>526701</v>
      </c>
      <c r="E88" s="17" t="s">
        <v>25</v>
      </c>
      <c r="F88" s="51">
        <v>527749</v>
      </c>
      <c r="G88" s="17" t="s">
        <v>25</v>
      </c>
      <c r="H88" s="51">
        <v>530055</v>
      </c>
      <c r="I88" s="17" t="s">
        <v>25</v>
      </c>
      <c r="J88" s="51">
        <v>529423</v>
      </c>
      <c r="K88" s="17" t="s">
        <v>25</v>
      </c>
      <c r="L88" s="51">
        <v>526616</v>
      </c>
      <c r="M88" s="17" t="s">
        <v>25</v>
      </c>
      <c r="N88" s="51">
        <v>525877</v>
      </c>
      <c r="O88" s="17" t="s">
        <v>25</v>
      </c>
      <c r="P88" s="51">
        <v>528429</v>
      </c>
      <c r="Q88" s="17" t="s">
        <v>25</v>
      </c>
      <c r="R88" s="51">
        <v>530976</v>
      </c>
      <c r="S88" s="17" t="s">
        <v>25</v>
      </c>
      <c r="T88" s="51">
        <v>529989</v>
      </c>
      <c r="U88" s="17" t="s">
        <v>25</v>
      </c>
      <c r="V88" s="51">
        <v>530893</v>
      </c>
      <c r="W88" s="17" t="s">
        <v>25</v>
      </c>
      <c r="X88" s="51">
        <v>532442</v>
      </c>
      <c r="Y88" s="17" t="s">
        <v>25</v>
      </c>
      <c r="Z88" s="57">
        <v>536781</v>
      </c>
      <c r="AA88" s="32" t="s">
        <v>25</v>
      </c>
      <c r="AB88" s="200"/>
      <c r="AC88" s="201"/>
      <c r="AD88" s="202"/>
      <c r="AE88" s="42"/>
      <c r="AF88" s="42"/>
      <c r="AG88" s="42"/>
      <c r="AH88" s="85"/>
      <c r="AI88" s="39"/>
    </row>
    <row r="89" spans="1:37" ht="26.25" thickBot="1" thickTop="1">
      <c r="A89" s="167"/>
      <c r="B89" s="174"/>
      <c r="C89" s="94" t="s">
        <v>20</v>
      </c>
      <c r="D89" s="62">
        <f>D88-Z61</f>
        <v>4649</v>
      </c>
      <c r="E89" s="25">
        <f>D89/Z61</f>
        <v>0.008905243155854206</v>
      </c>
      <c r="F89" s="62">
        <f>F88-D88</f>
        <v>1048</v>
      </c>
      <c r="G89" s="25">
        <f>F89/D88</f>
        <v>0.0019897437065811534</v>
      </c>
      <c r="H89" s="62">
        <f>H88-F88</f>
        <v>2306</v>
      </c>
      <c r="I89" s="25">
        <f>H89/F88</f>
        <v>0.0043695014107085</v>
      </c>
      <c r="J89" s="62">
        <f>J88-H88</f>
        <v>-632</v>
      </c>
      <c r="K89" s="25">
        <f>J89/H88</f>
        <v>-0.0011923290979238004</v>
      </c>
      <c r="L89" s="62">
        <f>L88-J88</f>
        <v>-2807</v>
      </c>
      <c r="M89" s="25">
        <f>L89/J88</f>
        <v>-0.005301998590918793</v>
      </c>
      <c r="N89" s="52">
        <f>N88-L88</f>
        <v>-739</v>
      </c>
      <c r="O89" s="28">
        <f>N89/L88</f>
        <v>-0.0014032995579321556</v>
      </c>
      <c r="P89" s="52">
        <f>P88-N88</f>
        <v>2552</v>
      </c>
      <c r="Q89" s="28">
        <f>P89/N88</f>
        <v>0.004852845817558098</v>
      </c>
      <c r="R89" s="52">
        <f>R88-P88</f>
        <v>2547</v>
      </c>
      <c r="S89" s="28">
        <f>R89/P88</f>
        <v>0.004819947429077511</v>
      </c>
      <c r="T89" s="52">
        <f>T88-R88</f>
        <v>-987</v>
      </c>
      <c r="U89" s="28">
        <f>T89/R88</f>
        <v>-0.0018588410775628277</v>
      </c>
      <c r="V89" s="52">
        <f>V88-T88</f>
        <v>904</v>
      </c>
      <c r="W89" s="28">
        <f>V89/T88</f>
        <v>0.0017056957785916312</v>
      </c>
      <c r="X89" s="52">
        <f>X88-V88</f>
        <v>1549</v>
      </c>
      <c r="Y89" s="28">
        <f>X89/V88</f>
        <v>0.002917725417362821</v>
      </c>
      <c r="Z89" s="58">
        <f>Z88-X88</f>
        <v>4339</v>
      </c>
      <c r="AA89" s="33">
        <f>Z89/X88</f>
        <v>0.008149244424744856</v>
      </c>
      <c r="AB89" s="114">
        <f>(D88+F88+H88+J88+L88+N88+P88+R88+T88+V88+X88+Z88)/12</f>
        <v>529660.9166666666</v>
      </c>
      <c r="AC89" s="44"/>
      <c r="AD89" s="69"/>
      <c r="AE89" s="42"/>
      <c r="AF89" s="42"/>
      <c r="AG89" s="42"/>
      <c r="AH89" s="115" t="s">
        <v>62</v>
      </c>
      <c r="AJ89" s="86">
        <f>AB89-AB62</f>
        <v>12668.416666666628</v>
      </c>
      <c r="AK89" s="41">
        <f>AJ89/AB62</f>
        <v>0.02450406276042037</v>
      </c>
    </row>
    <row r="90" spans="1:35" ht="42.75" thickBot="1" thickTop="1">
      <c r="A90" s="167"/>
      <c r="B90" s="175"/>
      <c r="C90" s="95" t="s">
        <v>21</v>
      </c>
      <c r="D90" s="53">
        <f>D88-D61</f>
        <v>10380</v>
      </c>
      <c r="E90" s="26">
        <f>D90/D61</f>
        <v>0.020103772653058852</v>
      </c>
      <c r="F90" s="53">
        <f>F88-F61</f>
        <v>8287</v>
      </c>
      <c r="G90" s="26">
        <f>F90/F61</f>
        <v>0.015953043726008833</v>
      </c>
      <c r="H90" s="53">
        <f>H88-H61</f>
        <v>10848</v>
      </c>
      <c r="I90" s="26">
        <f>H90/H61</f>
        <v>0.020893400897907772</v>
      </c>
      <c r="J90" s="53">
        <f>J88-J61</f>
        <v>13509</v>
      </c>
      <c r="K90" s="26">
        <f>J90/J61</f>
        <v>0.026184596657582465</v>
      </c>
      <c r="L90" s="53">
        <f>L88-L61</f>
        <v>14456</v>
      </c>
      <c r="M90" s="26">
        <f>L90/L61</f>
        <v>0.028225554514214306</v>
      </c>
      <c r="N90" s="53">
        <f>N88-N61</f>
        <v>14094</v>
      </c>
      <c r="O90" s="26">
        <f>N90/N61</f>
        <v>0.027539015559328858</v>
      </c>
      <c r="P90" s="53">
        <f>P88-P61</f>
        <v>12257</v>
      </c>
      <c r="Q90" s="26">
        <f>P90/P61</f>
        <v>0.023745960648775988</v>
      </c>
      <c r="R90" s="53">
        <f>R88-R61</f>
        <v>13468</v>
      </c>
      <c r="S90" s="26">
        <f>R90/R61</f>
        <v>0.026024718458458614</v>
      </c>
      <c r="T90" s="53">
        <f>T88-T61</f>
        <v>12927</v>
      </c>
      <c r="U90" s="26">
        <f>T90/T61</f>
        <v>0.02500087030182067</v>
      </c>
      <c r="V90" s="53">
        <f>V88-V61</f>
        <v>13642</v>
      </c>
      <c r="W90" s="26">
        <f>V90/V61</f>
        <v>0.026374042776137696</v>
      </c>
      <c r="X90" s="53">
        <f>X88-X61</f>
        <v>13424</v>
      </c>
      <c r="Y90" s="26">
        <f>X90/X61</f>
        <v>0.025864228215591752</v>
      </c>
      <c r="Z90" s="58">
        <f>Z88-Z61</f>
        <v>14729</v>
      </c>
      <c r="AA90" s="33">
        <f>Z90/Z61</f>
        <v>0.02821366453916468</v>
      </c>
      <c r="AB90" s="43"/>
      <c r="AC90" s="45"/>
      <c r="AD90" s="69"/>
      <c r="AE90" s="75" t="s">
        <v>30</v>
      </c>
      <c r="AF90" s="76" t="s">
        <v>31</v>
      </c>
      <c r="AG90" s="77" t="s">
        <v>32</v>
      </c>
      <c r="AH90" s="45"/>
      <c r="AI90" s="42"/>
    </row>
    <row r="91" spans="1:35" ht="19.5" thickBot="1" thickTop="1">
      <c r="A91" s="167" t="s">
        <v>9</v>
      </c>
      <c r="B91" s="170" t="s">
        <v>19</v>
      </c>
      <c r="C91" s="96"/>
      <c r="D91" s="54">
        <v>15108</v>
      </c>
      <c r="E91" s="18" t="s">
        <v>25</v>
      </c>
      <c r="F91" s="54">
        <v>12443</v>
      </c>
      <c r="G91" s="18" t="s">
        <v>25</v>
      </c>
      <c r="H91" s="54">
        <v>16869</v>
      </c>
      <c r="I91" s="18" t="s">
        <v>25</v>
      </c>
      <c r="J91" s="54">
        <v>11659</v>
      </c>
      <c r="K91" s="18" t="s">
        <v>25</v>
      </c>
      <c r="L91" s="54">
        <v>10338</v>
      </c>
      <c r="M91" s="18" t="s">
        <v>25</v>
      </c>
      <c r="N91" s="54">
        <v>13385</v>
      </c>
      <c r="O91" s="18" t="s">
        <v>25</v>
      </c>
      <c r="P91" s="54">
        <v>15453</v>
      </c>
      <c r="Q91" s="18" t="s">
        <v>25</v>
      </c>
      <c r="R91" s="54">
        <v>14056</v>
      </c>
      <c r="S91" s="18" t="s">
        <v>25</v>
      </c>
      <c r="T91" s="54">
        <v>16528</v>
      </c>
      <c r="U91" s="18" t="s">
        <v>25</v>
      </c>
      <c r="V91" s="54">
        <v>15202</v>
      </c>
      <c r="W91" s="18" t="s">
        <v>25</v>
      </c>
      <c r="X91" s="54">
        <v>14248</v>
      </c>
      <c r="Y91" s="18" t="s">
        <v>25</v>
      </c>
      <c r="Z91" s="57">
        <v>15314</v>
      </c>
      <c r="AA91" s="32" t="s">
        <v>25</v>
      </c>
      <c r="AB91" s="27">
        <f>D91+F91+H91+J91+L91+N91+P91+R91+T91+V91+X91+Z91</f>
        <v>170603</v>
      </c>
      <c r="AC91" s="50"/>
      <c r="AD91" s="70"/>
      <c r="AE91" s="78">
        <v>99710</v>
      </c>
      <c r="AF91" s="79">
        <v>66699</v>
      </c>
      <c r="AG91" s="79">
        <v>4194</v>
      </c>
      <c r="AH91" s="112" t="s">
        <v>65</v>
      </c>
      <c r="AI91" s="113">
        <v>0.0422</v>
      </c>
    </row>
    <row r="92" spans="1:35" ht="26.25" thickBot="1" thickTop="1">
      <c r="A92" s="167"/>
      <c r="B92" s="170"/>
      <c r="C92" s="94" t="s">
        <v>20</v>
      </c>
      <c r="D92" s="62">
        <f>D91-Z64</f>
        <v>293</v>
      </c>
      <c r="E92" s="25">
        <f>D92/Z64</f>
        <v>0.019777252784340196</v>
      </c>
      <c r="F92" s="62">
        <f>F91-D91</f>
        <v>-2665</v>
      </c>
      <c r="G92" s="25">
        <f>F92/D91</f>
        <v>-0.17639661106698437</v>
      </c>
      <c r="H92" s="62">
        <f>H91-F91</f>
        <v>4426</v>
      </c>
      <c r="I92" s="25">
        <f>H92/F91</f>
        <v>0.3557020011251306</v>
      </c>
      <c r="J92" s="62">
        <f>J91-H91</f>
        <v>-5210</v>
      </c>
      <c r="K92" s="25">
        <f>J92/H91</f>
        <v>-0.30885055427114827</v>
      </c>
      <c r="L92" s="62">
        <f>L91-J91</f>
        <v>-1321</v>
      </c>
      <c r="M92" s="25">
        <f>L92/J91</f>
        <v>-0.11330302770391971</v>
      </c>
      <c r="N92" s="52">
        <f>N91-L91</f>
        <v>3047</v>
      </c>
      <c r="O92" s="28">
        <f>N92/L91</f>
        <v>0.2947378603211453</v>
      </c>
      <c r="P92" s="52">
        <f>P91-N91</f>
        <v>2068</v>
      </c>
      <c r="Q92" s="28">
        <f>P92/N91</f>
        <v>0.15450130743369445</v>
      </c>
      <c r="R92" s="52">
        <f>R91-P91</f>
        <v>-1397</v>
      </c>
      <c r="S92" s="28">
        <f>R92/P91</f>
        <v>-0.09040315796285511</v>
      </c>
      <c r="T92" s="52">
        <f>T91-R91</f>
        <v>2472</v>
      </c>
      <c r="U92" s="28">
        <f>T92/R91</f>
        <v>0.17586795674445077</v>
      </c>
      <c r="V92" s="52">
        <f>V91-T91</f>
        <v>-1326</v>
      </c>
      <c r="W92" s="28">
        <f>V92/T91</f>
        <v>-0.08022749273959341</v>
      </c>
      <c r="X92" s="52">
        <f>X91-V91</f>
        <v>-954</v>
      </c>
      <c r="Y92" s="28">
        <f>X92/V91</f>
        <v>-0.06275490067096434</v>
      </c>
      <c r="Z92" s="58">
        <f>Z91-X91</f>
        <v>1066</v>
      </c>
      <c r="AA92" s="33">
        <f>Z92/X91</f>
        <v>0.07481751824817519</v>
      </c>
      <c r="AB92" s="99">
        <f>D91+F91+H91+J91+L91+N91+P91+R91+T91+V91+X91+Z91</f>
        <v>170603</v>
      </c>
      <c r="AC92" s="35"/>
      <c r="AD92" s="71"/>
      <c r="AE92" s="104"/>
      <c r="AF92" s="104"/>
      <c r="AG92" s="104"/>
      <c r="AH92" s="108">
        <f>AB91-AB65</f>
        <v>6911</v>
      </c>
      <c r="AI92" s="109">
        <f>AH92/AB65</f>
        <v>0.042219534247244825</v>
      </c>
    </row>
    <row r="93" spans="1:35" ht="42.75" thickBot="1" thickTop="1">
      <c r="A93" s="167"/>
      <c r="B93" s="170"/>
      <c r="C93" s="95" t="s">
        <v>21</v>
      </c>
      <c r="D93" s="53">
        <f>D91-D64</f>
        <v>308</v>
      </c>
      <c r="E93" s="26">
        <f>D93/D64</f>
        <v>0.02081081081081081</v>
      </c>
      <c r="F93" s="53">
        <f>F91-F64</f>
        <v>-727</v>
      </c>
      <c r="G93" s="26">
        <f>F93/F64</f>
        <v>-0.055201214882308274</v>
      </c>
      <c r="H93" s="53">
        <f>H91-H64</f>
        <v>3532</v>
      </c>
      <c r="I93" s="26">
        <f>H93/H64</f>
        <v>0.26482717252755494</v>
      </c>
      <c r="J93" s="53">
        <f>J91-J64</f>
        <v>-269</v>
      </c>
      <c r="K93" s="26">
        <f>J93/J64</f>
        <v>-0.02255197853789403</v>
      </c>
      <c r="L93" s="53">
        <f>L91-L64</f>
        <v>536</v>
      </c>
      <c r="M93" s="26">
        <f>L93/L64</f>
        <v>0.05468271781269129</v>
      </c>
      <c r="N93" s="53">
        <f>N91-N64</f>
        <v>-1033</v>
      </c>
      <c r="O93" s="26">
        <f>N93/N64</f>
        <v>-0.07164655291996117</v>
      </c>
      <c r="P93" s="53">
        <f>P91-P64</f>
        <v>-1120</v>
      </c>
      <c r="Q93" s="26">
        <f>P93/P64</f>
        <v>-0.06757979846738671</v>
      </c>
      <c r="R93" s="53">
        <f>R91-R64</f>
        <v>324</v>
      </c>
      <c r="S93" s="26">
        <f>R93/R64</f>
        <v>0.02359452374016895</v>
      </c>
      <c r="T93" s="53">
        <f>T91-T64</f>
        <v>2287</v>
      </c>
      <c r="U93" s="26">
        <f>T93/T64</f>
        <v>0.16059265501018186</v>
      </c>
      <c r="V93" s="53">
        <f>V91-V64</f>
        <v>1683</v>
      </c>
      <c r="W93" s="26">
        <f>V93/V64</f>
        <v>0.12449145646867373</v>
      </c>
      <c r="X93" s="53">
        <f>X91-X64</f>
        <v>891</v>
      </c>
      <c r="Y93" s="26">
        <f>X93/X64</f>
        <v>0.06670659579246836</v>
      </c>
      <c r="Z93" s="58">
        <f>Z91-Z64</f>
        <v>499</v>
      </c>
      <c r="AA93" s="33">
        <f>Z93/Z64</f>
        <v>0.033682078974012826</v>
      </c>
      <c r="AB93" s="84"/>
      <c r="AC93" s="35"/>
      <c r="AD93" s="72"/>
      <c r="AE93" s="75" t="s">
        <v>30</v>
      </c>
      <c r="AF93" s="76" t="s">
        <v>31</v>
      </c>
      <c r="AG93" s="77" t="s">
        <v>32</v>
      </c>
      <c r="AH93" s="110"/>
      <c r="AI93" s="111"/>
    </row>
    <row r="94" spans="1:35" ht="19.5" thickBot="1" thickTop="1">
      <c r="A94" s="167" t="s">
        <v>10</v>
      </c>
      <c r="B94" s="170" t="s">
        <v>17</v>
      </c>
      <c r="C94" s="97"/>
      <c r="D94" s="55">
        <v>4813</v>
      </c>
      <c r="E94" s="18" t="s">
        <v>25</v>
      </c>
      <c r="F94" s="55">
        <v>5422</v>
      </c>
      <c r="G94" s="18" t="s">
        <v>25</v>
      </c>
      <c r="H94" s="55">
        <v>5702</v>
      </c>
      <c r="I94" s="18" t="s">
        <v>25</v>
      </c>
      <c r="J94" s="55">
        <v>6466</v>
      </c>
      <c r="K94" s="18" t="s">
        <v>25</v>
      </c>
      <c r="L94" s="55">
        <v>7142</v>
      </c>
      <c r="M94" s="18" t="s">
        <v>25</v>
      </c>
      <c r="N94" s="55">
        <v>8060</v>
      </c>
      <c r="O94" s="18" t="s">
        <v>25</v>
      </c>
      <c r="P94" s="55">
        <v>6962</v>
      </c>
      <c r="Q94" s="18" t="s">
        <v>25</v>
      </c>
      <c r="R94" s="55">
        <v>5506</v>
      </c>
      <c r="S94" s="18" t="s">
        <v>25</v>
      </c>
      <c r="T94" s="55">
        <v>10799</v>
      </c>
      <c r="U94" s="18" t="s">
        <v>25</v>
      </c>
      <c r="V94" s="55">
        <v>7104</v>
      </c>
      <c r="W94" s="18" t="s">
        <v>25</v>
      </c>
      <c r="X94" s="55">
        <v>5792</v>
      </c>
      <c r="Y94" s="18" t="s">
        <v>25</v>
      </c>
      <c r="Z94" s="57">
        <v>5075</v>
      </c>
      <c r="AA94" s="32" t="s">
        <v>25</v>
      </c>
      <c r="AB94" s="27">
        <f>D94+F94+H94+J94+L94+N94+P94+R94+T94+V94+X94+Z94</f>
        <v>78843</v>
      </c>
      <c r="AC94" s="50"/>
      <c r="AD94" s="70"/>
      <c r="AE94" s="81">
        <v>53362</v>
      </c>
      <c r="AF94" s="82">
        <v>24506</v>
      </c>
      <c r="AG94" s="83">
        <v>975</v>
      </c>
      <c r="AH94" s="112" t="s">
        <v>64</v>
      </c>
      <c r="AI94" s="113">
        <v>0.0708</v>
      </c>
    </row>
    <row r="95" spans="1:37" ht="26.25" thickBot="1" thickTop="1">
      <c r="A95" s="167"/>
      <c r="B95" s="170"/>
      <c r="C95" s="98" t="s">
        <v>20</v>
      </c>
      <c r="D95" s="62">
        <f>D94-Z67</f>
        <v>-708</v>
      </c>
      <c r="E95" s="25">
        <f>D95/Z67</f>
        <v>-0.1282376381090382</v>
      </c>
      <c r="F95" s="62">
        <f>F94-D94</f>
        <v>609</v>
      </c>
      <c r="G95" s="25">
        <f>F95/D94</f>
        <v>0.12653230833160192</v>
      </c>
      <c r="H95" s="62">
        <f>H94-F94</f>
        <v>280</v>
      </c>
      <c r="I95" s="25">
        <f>H95/F94</f>
        <v>0.0516414607156031</v>
      </c>
      <c r="J95" s="62">
        <f>J94-H94</f>
        <v>764</v>
      </c>
      <c r="K95" s="25">
        <f>J95/H94</f>
        <v>0.13398807435987373</v>
      </c>
      <c r="L95" s="62">
        <f>L94-J94</f>
        <v>676</v>
      </c>
      <c r="M95" s="25">
        <f>L95/J94</f>
        <v>0.10454686050108258</v>
      </c>
      <c r="N95" s="52">
        <f>N94-L94</f>
        <v>918</v>
      </c>
      <c r="O95" s="28">
        <f>N95/L94</f>
        <v>0.1285354242509101</v>
      </c>
      <c r="P95" s="52">
        <f>P94-N94</f>
        <v>-1098</v>
      </c>
      <c r="Q95" s="28">
        <f>P95/N94</f>
        <v>-0.13622828784119106</v>
      </c>
      <c r="R95" s="52">
        <f>R94-P94</f>
        <v>-1456</v>
      </c>
      <c r="S95" s="28">
        <f>R95/P94</f>
        <v>-0.20913530594656707</v>
      </c>
      <c r="T95" s="52">
        <f>T94-R94</f>
        <v>5293</v>
      </c>
      <c r="U95" s="28">
        <f>T95/R94</f>
        <v>0.9613149291681802</v>
      </c>
      <c r="V95" s="52">
        <f>V94-T94</f>
        <v>-3695</v>
      </c>
      <c r="W95" s="28">
        <f>V95/T94</f>
        <v>-0.3421613112325215</v>
      </c>
      <c r="X95" s="52">
        <f>X94-V94</f>
        <v>-1312</v>
      </c>
      <c r="Y95" s="28">
        <f>X95/V94</f>
        <v>-0.18468468468468469</v>
      </c>
      <c r="Z95" s="58">
        <f>Z94-X94</f>
        <v>-717</v>
      </c>
      <c r="AA95" s="33">
        <f>Z95/X94</f>
        <v>-0.1237914364640884</v>
      </c>
      <c r="AB95" s="99">
        <f>D94+F94+H94+J94+L94+N94+P94+R94+T94+V94+X94+Z94</f>
        <v>78843</v>
      </c>
      <c r="AC95" s="35"/>
      <c r="AD95" s="71"/>
      <c r="AE95" s="104"/>
      <c r="AF95" s="104"/>
      <c r="AG95" s="104"/>
      <c r="AH95" s="108">
        <f>AB94-AB68</f>
        <v>5215</v>
      </c>
      <c r="AI95" s="109">
        <f>AH95/AB68</f>
        <v>0.07082903243331341</v>
      </c>
      <c r="AK95" s="109"/>
    </row>
    <row r="96" spans="1:35" ht="42.75" thickBot="1" thickTop="1">
      <c r="A96" s="167"/>
      <c r="B96" s="170"/>
      <c r="C96" s="95" t="s">
        <v>21</v>
      </c>
      <c r="D96" s="53">
        <f>D94-D67</f>
        <v>795</v>
      </c>
      <c r="E96" s="26">
        <f>D96/D67</f>
        <v>0.19785963165754106</v>
      </c>
      <c r="F96" s="53">
        <f>F94-F67</f>
        <v>940</v>
      </c>
      <c r="G96" s="26">
        <f>F96/F67</f>
        <v>0.20972780008924588</v>
      </c>
      <c r="H96" s="53">
        <f>H94-H67</f>
        <v>-227</v>
      </c>
      <c r="I96" s="26">
        <f>H96/H67</f>
        <v>-0.03828638893573959</v>
      </c>
      <c r="J96" s="53">
        <f>J94-J67</f>
        <v>-769</v>
      </c>
      <c r="K96" s="26">
        <f>J96/J67</f>
        <v>-0.10628887353144437</v>
      </c>
      <c r="L96" s="53">
        <f>L94-L67</f>
        <v>295</v>
      </c>
      <c r="M96" s="26">
        <f>L96/L67</f>
        <v>0.04308456258215277</v>
      </c>
      <c r="N96" s="53">
        <f>N94-N67</f>
        <v>972</v>
      </c>
      <c r="O96" s="26">
        <f>N96/N67</f>
        <v>0.1371331828442438</v>
      </c>
      <c r="P96" s="53">
        <f>P94-P67</f>
        <v>649</v>
      </c>
      <c r="Q96" s="26">
        <f>P96/P67</f>
        <v>0.102803738317757</v>
      </c>
      <c r="R96" s="53">
        <f>R94-R67</f>
        <v>-184</v>
      </c>
      <c r="S96" s="26">
        <f>R96/R67</f>
        <v>-0.03233743409490334</v>
      </c>
      <c r="T96" s="53">
        <f>T94-T67</f>
        <v>2032</v>
      </c>
      <c r="U96" s="26">
        <f>T96/T67</f>
        <v>0.23177825938177254</v>
      </c>
      <c r="V96" s="53">
        <f>V94-V67</f>
        <v>284</v>
      </c>
      <c r="W96" s="26">
        <f>V96/V67</f>
        <v>0.04164222873900293</v>
      </c>
      <c r="X96" s="53">
        <f>X94-X67</f>
        <v>874</v>
      </c>
      <c r="Y96" s="26">
        <f>X96/X67</f>
        <v>0.17771451809678732</v>
      </c>
      <c r="Z96" s="58">
        <f>Z94-Z67</f>
        <v>-446</v>
      </c>
      <c r="AA96" s="33">
        <f>Z96/Z67</f>
        <v>-0.08078246694439413</v>
      </c>
      <c r="AB96" s="84"/>
      <c r="AC96" s="35"/>
      <c r="AD96" s="72"/>
      <c r="AE96" s="75" t="s">
        <v>30</v>
      </c>
      <c r="AF96" s="76" t="s">
        <v>31</v>
      </c>
      <c r="AG96" s="77" t="s">
        <v>32</v>
      </c>
      <c r="AH96" s="108"/>
      <c r="AI96" s="111"/>
    </row>
    <row r="97" spans="1:35" ht="19.5" thickBot="1" thickTop="1">
      <c r="A97" s="167" t="s">
        <v>11</v>
      </c>
      <c r="B97" s="170" t="s">
        <v>18</v>
      </c>
      <c r="C97" s="97"/>
      <c r="D97" s="55">
        <v>1632</v>
      </c>
      <c r="E97" s="18" t="s">
        <v>25</v>
      </c>
      <c r="F97" s="55">
        <v>1898</v>
      </c>
      <c r="G97" s="18" t="s">
        <v>25</v>
      </c>
      <c r="H97" s="55">
        <v>2142</v>
      </c>
      <c r="I97" s="18" t="s">
        <v>25</v>
      </c>
      <c r="J97" s="55">
        <v>2277</v>
      </c>
      <c r="K97" s="18" t="s">
        <v>25</v>
      </c>
      <c r="L97" s="55">
        <v>2013</v>
      </c>
      <c r="M97" s="18" t="s">
        <v>25</v>
      </c>
      <c r="N97" s="55">
        <v>2088</v>
      </c>
      <c r="O97" s="18" t="s">
        <v>25</v>
      </c>
      <c r="P97" s="55">
        <v>2086</v>
      </c>
      <c r="Q97" s="18" t="s">
        <v>25</v>
      </c>
      <c r="R97" s="55">
        <v>2457</v>
      </c>
      <c r="S97" s="18" t="s">
        <v>25</v>
      </c>
      <c r="T97" s="55">
        <v>3445</v>
      </c>
      <c r="U97" s="18" t="s">
        <v>25</v>
      </c>
      <c r="V97" s="55">
        <v>2123</v>
      </c>
      <c r="W97" s="18" t="s">
        <v>25</v>
      </c>
      <c r="X97" s="55">
        <v>1827</v>
      </c>
      <c r="Y97" s="18" t="s">
        <v>25</v>
      </c>
      <c r="Z97" s="57">
        <v>1863</v>
      </c>
      <c r="AA97" s="32" t="s">
        <v>25</v>
      </c>
      <c r="AB97" s="27">
        <f>D97+F97+H97+J97+L97+N97+P97+R97+T97+V97+X97+Z97</f>
        <v>25851</v>
      </c>
      <c r="AC97" s="50"/>
      <c r="AD97" s="70"/>
      <c r="AE97" s="81">
        <v>16428</v>
      </c>
      <c r="AF97" s="82">
        <v>9423</v>
      </c>
      <c r="AG97" s="83">
        <v>0</v>
      </c>
      <c r="AH97" s="112" t="s">
        <v>66</v>
      </c>
      <c r="AI97" s="113">
        <v>-0.0936</v>
      </c>
    </row>
    <row r="98" spans="1:35" ht="26.25" thickBot="1" thickTop="1">
      <c r="A98" s="167"/>
      <c r="B98" s="170"/>
      <c r="C98" s="98" t="s">
        <v>20</v>
      </c>
      <c r="D98" s="62">
        <f>D97-Z70</f>
        <v>-1635</v>
      </c>
      <c r="E98" s="25">
        <f>D98/Z70</f>
        <v>-0.5004591368227732</v>
      </c>
      <c r="F98" s="62">
        <f>F97-D97</f>
        <v>266</v>
      </c>
      <c r="G98" s="25">
        <f>F98/D97</f>
        <v>0.16299019607843138</v>
      </c>
      <c r="H98" s="62">
        <f>H97-F97</f>
        <v>244</v>
      </c>
      <c r="I98" s="25">
        <f>H98/F97</f>
        <v>0.1285563751317176</v>
      </c>
      <c r="J98" s="62">
        <f>J97-H97</f>
        <v>135</v>
      </c>
      <c r="K98" s="25">
        <f>J98/H97</f>
        <v>0.06302521008403361</v>
      </c>
      <c r="L98" s="62">
        <f>L97-J97</f>
        <v>-264</v>
      </c>
      <c r="M98" s="25">
        <f>L98/J97</f>
        <v>-0.11594202898550725</v>
      </c>
      <c r="N98" s="52">
        <f>N97-L97</f>
        <v>75</v>
      </c>
      <c r="O98" s="28">
        <f>N98/L97</f>
        <v>0.037257824143070044</v>
      </c>
      <c r="P98" s="52">
        <f>P97-N97</f>
        <v>-2</v>
      </c>
      <c r="Q98" s="28">
        <f>P98/N97</f>
        <v>-0.0009578544061302681</v>
      </c>
      <c r="R98" s="52">
        <f>R97-P97</f>
        <v>371</v>
      </c>
      <c r="S98" s="28">
        <f>R98/P97</f>
        <v>0.17785234899328858</v>
      </c>
      <c r="T98" s="52">
        <f>T97-R97</f>
        <v>988</v>
      </c>
      <c r="U98" s="28">
        <f>T98/R97</f>
        <v>0.4021164021164021</v>
      </c>
      <c r="V98" s="52">
        <f>V97-T97</f>
        <v>-1322</v>
      </c>
      <c r="W98" s="28">
        <f>V98/T97</f>
        <v>-0.383744557329463</v>
      </c>
      <c r="X98" s="52">
        <f>X97-V97</f>
        <v>-296</v>
      </c>
      <c r="Y98" s="28">
        <f>X98/V97</f>
        <v>-0.13942534149788036</v>
      </c>
      <c r="Z98" s="58">
        <f>Z97-X97</f>
        <v>36</v>
      </c>
      <c r="AA98" s="33">
        <f>Z98/X97</f>
        <v>0.019704433497536946</v>
      </c>
      <c r="AB98" s="99">
        <f>D97+F97+H97+J97+L97+N97+P97+R97+T97+V97+X97+Z97</f>
        <v>25851</v>
      </c>
      <c r="AC98" s="35"/>
      <c r="AD98" s="71"/>
      <c r="AE98" s="104"/>
      <c r="AF98" s="104"/>
      <c r="AG98" s="104"/>
      <c r="AH98" s="108">
        <f>AB97-AB71</f>
        <v>-2671</v>
      </c>
      <c r="AI98" s="109">
        <f>AH98/AB71</f>
        <v>-0.0936470093261342</v>
      </c>
    </row>
    <row r="99" spans="1:35" ht="42.75" thickBot="1" thickTop="1">
      <c r="A99" s="167"/>
      <c r="B99" s="170"/>
      <c r="C99" s="95" t="s">
        <v>21</v>
      </c>
      <c r="D99" s="53">
        <f>D97-D70</f>
        <v>-52</v>
      </c>
      <c r="E99" s="26">
        <f>D99/D70</f>
        <v>-0.030878859857482184</v>
      </c>
      <c r="F99" s="53">
        <f>F97-F70</f>
        <v>347</v>
      </c>
      <c r="G99" s="26">
        <f>F99/F70</f>
        <v>0.22372662798194712</v>
      </c>
      <c r="H99" s="53">
        <f>H97-H70</f>
        <v>-311</v>
      </c>
      <c r="I99" s="26">
        <f>H99/H70</f>
        <v>-0.1267835303709743</v>
      </c>
      <c r="J99" s="53">
        <f>J97-J70</f>
        <v>-475</v>
      </c>
      <c r="K99" s="26">
        <f>J99/J70</f>
        <v>-0.1726017441860465</v>
      </c>
      <c r="L99" s="53">
        <f>L97-L70</f>
        <v>-146</v>
      </c>
      <c r="M99" s="26">
        <f>L99/L70</f>
        <v>-0.06762389995368226</v>
      </c>
      <c r="N99" s="53">
        <f>N97-N70</f>
        <v>-221</v>
      </c>
      <c r="O99" s="26">
        <f>N99/N70</f>
        <v>-0.09571242962321351</v>
      </c>
      <c r="P99" s="53">
        <f>P97-P70</f>
        <v>-723</v>
      </c>
      <c r="Q99" s="26">
        <f>P99/P70</f>
        <v>-0.25738697045211817</v>
      </c>
      <c r="R99" s="53">
        <f>R97-R70</f>
        <v>-325</v>
      </c>
      <c r="S99" s="26">
        <f>R99/R70</f>
        <v>-0.11682242990654206</v>
      </c>
      <c r="T99" s="53">
        <f>T97-T70</f>
        <v>1876</v>
      </c>
      <c r="U99" s="26">
        <f>T99/T70</f>
        <v>1.195666029318037</v>
      </c>
      <c r="V99" s="53">
        <f>V97-V70</f>
        <v>246</v>
      </c>
      <c r="W99" s="26">
        <f>V99/V70</f>
        <v>0.13106020245071923</v>
      </c>
      <c r="X99" s="53">
        <f>X97-X70</f>
        <v>-1483</v>
      </c>
      <c r="Y99" s="26">
        <f>X99/X70</f>
        <v>-0.448036253776435</v>
      </c>
      <c r="Z99" s="58">
        <f>Z97-Z70</f>
        <v>-1404</v>
      </c>
      <c r="AA99" s="33">
        <f>Z99/Z70</f>
        <v>-0.4297520661157025</v>
      </c>
      <c r="AB99" s="84"/>
      <c r="AC99" s="35"/>
      <c r="AD99" s="72"/>
      <c r="AE99" s="75" t="s">
        <v>30</v>
      </c>
      <c r="AF99" s="76" t="s">
        <v>31</v>
      </c>
      <c r="AG99" s="77" t="s">
        <v>49</v>
      </c>
      <c r="AH99" s="110"/>
      <c r="AI99" s="111"/>
    </row>
    <row r="100" spans="1:35" ht="19.5" thickBot="1" thickTop="1">
      <c r="A100" s="167" t="s">
        <v>12</v>
      </c>
      <c r="B100" s="170" t="s">
        <v>16</v>
      </c>
      <c r="C100" s="97"/>
      <c r="D100" s="55">
        <v>9063</v>
      </c>
      <c r="E100" s="18" t="s">
        <v>25</v>
      </c>
      <c r="F100" s="55">
        <v>7249</v>
      </c>
      <c r="G100" s="18" t="s">
        <v>25</v>
      </c>
      <c r="H100" s="55">
        <v>8579</v>
      </c>
      <c r="I100" s="18" t="s">
        <v>25</v>
      </c>
      <c r="J100" s="55">
        <v>7456</v>
      </c>
      <c r="K100" s="18" t="s">
        <v>25</v>
      </c>
      <c r="L100" s="55">
        <v>6490</v>
      </c>
      <c r="M100" s="18" t="s">
        <v>25</v>
      </c>
      <c r="N100" s="55">
        <v>6282</v>
      </c>
      <c r="O100" s="18" t="s">
        <v>25</v>
      </c>
      <c r="P100" s="55">
        <v>7285</v>
      </c>
      <c r="Q100" s="18" t="s">
        <v>25</v>
      </c>
      <c r="R100" s="55">
        <v>8411</v>
      </c>
      <c r="S100" s="18" t="s">
        <v>25</v>
      </c>
      <c r="T100" s="55">
        <v>7861</v>
      </c>
      <c r="U100" s="18" t="s">
        <v>25</v>
      </c>
      <c r="V100" s="55">
        <v>7990</v>
      </c>
      <c r="W100" s="18" t="s">
        <v>25</v>
      </c>
      <c r="X100" s="55">
        <v>8069</v>
      </c>
      <c r="Y100" s="18" t="s">
        <v>25</v>
      </c>
      <c r="Z100" s="57">
        <v>9527</v>
      </c>
      <c r="AA100" s="32" t="s">
        <v>25</v>
      </c>
      <c r="AB100" s="27">
        <f>D100+F100+H100+J100+L100+N100+P100+R100+T100+V100+X100+Z100</f>
        <v>94262</v>
      </c>
      <c r="AC100" s="50"/>
      <c r="AD100" s="70"/>
      <c r="AE100" s="81">
        <v>51991</v>
      </c>
      <c r="AF100" s="82">
        <v>41436</v>
      </c>
      <c r="AG100" s="83">
        <v>835</v>
      </c>
      <c r="AH100" s="112" t="s">
        <v>67</v>
      </c>
      <c r="AI100" s="113">
        <v>0.0553</v>
      </c>
    </row>
    <row r="101" spans="1:35" ht="26.25" thickBot="1" thickTop="1">
      <c r="A101" s="167"/>
      <c r="B101" s="170"/>
      <c r="C101" s="98" t="s">
        <v>20</v>
      </c>
      <c r="D101" s="62">
        <f>D100-Z73</f>
        <v>-116</v>
      </c>
      <c r="E101" s="25">
        <f>D101/Z73</f>
        <v>-0.012637542215927661</v>
      </c>
      <c r="F101" s="62">
        <f>F100-D100</f>
        <v>-1814</v>
      </c>
      <c r="G101" s="25">
        <f>F101/D100</f>
        <v>-0.20015447423590424</v>
      </c>
      <c r="H101" s="62">
        <f>H100-F100</f>
        <v>1330</v>
      </c>
      <c r="I101" s="25">
        <f>H101/F100</f>
        <v>0.18347358256311216</v>
      </c>
      <c r="J101" s="62">
        <f>J100-H100</f>
        <v>-1123</v>
      </c>
      <c r="K101" s="25">
        <f>J101/H100</f>
        <v>-0.13090103741694836</v>
      </c>
      <c r="L101" s="62">
        <f>L100-J100</f>
        <v>-966</v>
      </c>
      <c r="M101" s="25">
        <f>L101/J100</f>
        <v>-0.12956008583690987</v>
      </c>
      <c r="N101" s="52">
        <f>N100-L100</f>
        <v>-208</v>
      </c>
      <c r="O101" s="28">
        <f>N101/L100</f>
        <v>-0.03204930662557781</v>
      </c>
      <c r="P101" s="52">
        <f>P100-N100</f>
        <v>1003</v>
      </c>
      <c r="Q101" s="28">
        <f>P101/N100</f>
        <v>0.15966252785737026</v>
      </c>
      <c r="R101" s="52">
        <f>R100-P100</f>
        <v>1126</v>
      </c>
      <c r="S101" s="28">
        <f>R101/P100</f>
        <v>0.15456417295813316</v>
      </c>
      <c r="T101" s="52">
        <f>T100-R100</f>
        <v>-550</v>
      </c>
      <c r="U101" s="28">
        <f>T101/R100</f>
        <v>-0.06539055998097729</v>
      </c>
      <c r="V101" s="52">
        <f>V100-T100</f>
        <v>129</v>
      </c>
      <c r="W101" s="28">
        <f>V101/T100</f>
        <v>0.016410125938175806</v>
      </c>
      <c r="X101" s="52">
        <f>X100-V100</f>
        <v>79</v>
      </c>
      <c r="Y101" s="28">
        <f>X101/V100</f>
        <v>0.009887359198998748</v>
      </c>
      <c r="Z101" s="58">
        <f>Z100-X100</f>
        <v>1458</v>
      </c>
      <c r="AA101" s="33">
        <f>Z101/X100</f>
        <v>0.18069153550625852</v>
      </c>
      <c r="AB101" s="99">
        <f>D100+F100+H100+J100+L100+N100+P100+R100+T100+V100+X100+Z100</f>
        <v>94262</v>
      </c>
      <c r="AC101" s="9"/>
      <c r="AD101" s="73"/>
      <c r="AE101" s="102"/>
      <c r="AH101" s="49">
        <f>AB100-AB74</f>
        <v>4938</v>
      </c>
      <c r="AI101" s="64">
        <f>AH101/AB74</f>
        <v>0.055281895123371096</v>
      </c>
    </row>
    <row r="102" spans="1:34" ht="42.75" thickBot="1" thickTop="1">
      <c r="A102" s="167"/>
      <c r="B102" s="170"/>
      <c r="C102" s="95" t="s">
        <v>21</v>
      </c>
      <c r="D102" s="53">
        <f>D100-D73</f>
        <v>-783</v>
      </c>
      <c r="E102" s="26">
        <f>D102/D73</f>
        <v>-0.07952468007312614</v>
      </c>
      <c r="F102" s="53">
        <f>F100-F73</f>
        <v>-442</v>
      </c>
      <c r="G102" s="26">
        <f>F102/F73</f>
        <v>-0.057469769860876346</v>
      </c>
      <c r="H102" s="53">
        <f>H100-H73</f>
        <v>1008</v>
      </c>
      <c r="I102" s="26">
        <f>H102/H73</f>
        <v>0.1331396116761326</v>
      </c>
      <c r="J102" s="53">
        <f>J100-J73</f>
        <v>865</v>
      </c>
      <c r="K102" s="26">
        <f>J102/J73</f>
        <v>0.1312395691093916</v>
      </c>
      <c r="L102" s="53">
        <f>L100-L73</f>
        <v>779</v>
      </c>
      <c r="M102" s="26">
        <f>L102/L73</f>
        <v>0.1364034319733847</v>
      </c>
      <c r="N102" s="53">
        <f>N100-N73</f>
        <v>-118</v>
      </c>
      <c r="O102" s="26">
        <f>N102/N73</f>
        <v>-0.0184375</v>
      </c>
      <c r="P102" s="53">
        <f>P100-P73</f>
        <v>-372</v>
      </c>
      <c r="Q102" s="26">
        <f>P102/P73</f>
        <v>-0.048582995951417005</v>
      </c>
      <c r="R102" s="53">
        <f>R100-R73</f>
        <v>1011</v>
      </c>
      <c r="S102" s="26">
        <f>R102/R73</f>
        <v>0.13662162162162161</v>
      </c>
      <c r="T102" s="53">
        <f>T100-T73</f>
        <v>784</v>
      </c>
      <c r="U102" s="26">
        <f>T102/T73</f>
        <v>0.11078140454995054</v>
      </c>
      <c r="V102" s="53">
        <f>V100-V73</f>
        <v>1323</v>
      </c>
      <c r="W102" s="26">
        <f>V102/V73</f>
        <v>0.1984400779961002</v>
      </c>
      <c r="X102" s="53">
        <f>X100-X73</f>
        <v>535</v>
      </c>
      <c r="Y102" s="26">
        <f>X102/X73</f>
        <v>0.07101141491903372</v>
      </c>
      <c r="Z102" s="58">
        <f>Z100-Z73</f>
        <v>348</v>
      </c>
      <c r="AA102" s="33">
        <f>Z102/Z73</f>
        <v>0.037912626647782985</v>
      </c>
      <c r="AB102" s="8"/>
      <c r="AC102" s="7"/>
      <c r="AD102" s="74"/>
      <c r="AH102" s="7"/>
    </row>
    <row r="103" spans="1:34" ht="30.75" customHeight="1" thickBot="1">
      <c r="A103" s="171" t="s">
        <v>13</v>
      </c>
      <c r="B103" s="212"/>
      <c r="C103" s="212"/>
      <c r="D103" s="212"/>
      <c r="E103" s="212"/>
      <c r="F103" s="212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  <c r="AB103" s="8"/>
      <c r="AC103" s="7"/>
      <c r="AD103" s="74"/>
      <c r="AH103" s="7"/>
    </row>
    <row r="104" spans="1:34" ht="21" customHeight="1" thickBot="1">
      <c r="A104" s="167" t="s">
        <v>14</v>
      </c>
      <c r="B104" s="173" t="s">
        <v>15</v>
      </c>
      <c r="C104" s="4"/>
      <c r="D104" s="55">
        <v>11113</v>
      </c>
      <c r="E104" s="18" t="s">
        <v>25</v>
      </c>
      <c r="F104" s="55">
        <v>11690</v>
      </c>
      <c r="G104" s="18" t="s">
        <v>25</v>
      </c>
      <c r="H104" s="55">
        <v>11097</v>
      </c>
      <c r="I104" s="18" t="s">
        <v>25</v>
      </c>
      <c r="J104" s="55">
        <v>10796</v>
      </c>
      <c r="K104" s="18" t="s">
        <v>25</v>
      </c>
      <c r="L104" s="55">
        <v>10763</v>
      </c>
      <c r="M104" s="18" t="s">
        <v>25</v>
      </c>
      <c r="N104" s="55">
        <v>10476</v>
      </c>
      <c r="O104" s="18" t="s">
        <v>25</v>
      </c>
      <c r="P104" s="55">
        <v>10208</v>
      </c>
      <c r="Q104" s="18" t="s">
        <v>25</v>
      </c>
      <c r="R104" s="55">
        <v>10931</v>
      </c>
      <c r="S104" s="18" t="s">
        <v>25</v>
      </c>
      <c r="T104" s="55">
        <v>11578</v>
      </c>
      <c r="U104" s="18" t="s">
        <v>25</v>
      </c>
      <c r="V104" s="55">
        <v>10557</v>
      </c>
      <c r="W104" s="18" t="s">
        <v>25</v>
      </c>
      <c r="X104" s="55">
        <v>10297</v>
      </c>
      <c r="Y104" s="18" t="s">
        <v>25</v>
      </c>
      <c r="Z104" s="57">
        <v>10634</v>
      </c>
      <c r="AA104" s="32" t="s">
        <v>25</v>
      </c>
      <c r="AB104" s="103">
        <f>(D104+F104+H104+J104+L104+N104+P104+R104+T104+V104+X104+Z104)/12</f>
        <v>10845</v>
      </c>
      <c r="AC104" s="7"/>
      <c r="AD104" s="74"/>
      <c r="AE104" t="s">
        <v>60</v>
      </c>
      <c r="AF104" s="102">
        <f>AB104-AB77</f>
        <v>-1496.083333333334</v>
      </c>
      <c r="AH104" s="64">
        <f>AF104/AB77</f>
        <v>-0.12122787707724204</v>
      </c>
    </row>
    <row r="105" spans="1:34" ht="26.25" thickBot="1" thickTop="1">
      <c r="A105" s="167"/>
      <c r="B105" s="174"/>
      <c r="C105" s="98" t="s">
        <v>20</v>
      </c>
      <c r="D105" s="62">
        <f>D104-Z77</f>
        <v>3427</v>
      </c>
      <c r="E105" s="25">
        <f>D105/Z77</f>
        <v>0.44587561800676556</v>
      </c>
      <c r="F105" s="62">
        <f>F104-D104</f>
        <v>577</v>
      </c>
      <c r="G105" s="25">
        <f>F105/D104</f>
        <v>0.05192117340052191</v>
      </c>
      <c r="H105" s="62">
        <f>H104-F104</f>
        <v>-593</v>
      </c>
      <c r="I105" s="25">
        <f>H105/F104</f>
        <v>-0.05072711719418306</v>
      </c>
      <c r="J105" s="62">
        <f>J104-H104</f>
        <v>-301</v>
      </c>
      <c r="K105" s="25">
        <f>J105/H104</f>
        <v>-0.027124448049022257</v>
      </c>
      <c r="L105" s="62">
        <f>L104-J104</f>
        <v>-33</v>
      </c>
      <c r="M105" s="25">
        <f>L105/J104</f>
        <v>-0.003056687662097073</v>
      </c>
      <c r="N105" s="52">
        <f>N104-L104</f>
        <v>-287</v>
      </c>
      <c r="O105" s="28">
        <f>N105/L104</f>
        <v>-0.026665427854687354</v>
      </c>
      <c r="P105" s="52">
        <f>P104-N104</f>
        <v>-268</v>
      </c>
      <c r="Q105" s="28">
        <f>P105/N104</f>
        <v>-0.025582283314242078</v>
      </c>
      <c r="R105" s="52">
        <f>R104-P104</f>
        <v>723</v>
      </c>
      <c r="S105" s="28">
        <f>R105/P104</f>
        <v>0.07082680250783699</v>
      </c>
      <c r="T105" s="52">
        <f>T104-R104</f>
        <v>647</v>
      </c>
      <c r="U105" s="28">
        <f>T105/R104</f>
        <v>0.05918946116549263</v>
      </c>
      <c r="V105" s="52">
        <f>V104-T104</f>
        <v>-1021</v>
      </c>
      <c r="W105" s="28">
        <f>V105/T104</f>
        <v>-0.08818448782173087</v>
      </c>
      <c r="X105" s="52">
        <f>X104-V104</f>
        <v>-260</v>
      </c>
      <c r="Y105" s="28">
        <f>X105/V104</f>
        <v>-0.02462820877143128</v>
      </c>
      <c r="Z105" s="58">
        <f>Z104-X104</f>
        <v>337</v>
      </c>
      <c r="AA105" s="33">
        <f>Z105/X104</f>
        <v>0.03272797902301641</v>
      </c>
      <c r="AB105" s="8"/>
      <c r="AC105" s="7"/>
      <c r="AD105" s="74"/>
      <c r="AH105" s="7"/>
    </row>
    <row r="106" spans="1:34" ht="42.75" thickBot="1" thickTop="1">
      <c r="A106" s="167"/>
      <c r="B106" s="175"/>
      <c r="C106" s="95" t="s">
        <v>21</v>
      </c>
      <c r="D106" s="53">
        <f>D104-D77</f>
        <v>-3801</v>
      </c>
      <c r="E106" s="26">
        <f>D106/D77</f>
        <v>-0.2548612042376291</v>
      </c>
      <c r="F106" s="53">
        <f>F104-F77</f>
        <v>-4579</v>
      </c>
      <c r="G106" s="26">
        <f>F106/F77</f>
        <v>-0.28145552892003195</v>
      </c>
      <c r="H106" s="53">
        <f>H104-H77</f>
        <v>-5229</v>
      </c>
      <c r="I106" s="26">
        <f>H106/H77</f>
        <v>-0.3202866593164278</v>
      </c>
      <c r="J106" s="53">
        <f>J104-J77</f>
        <v>-4650</v>
      </c>
      <c r="K106" s="26">
        <f>J106/J77</f>
        <v>-0.3010488152272433</v>
      </c>
      <c r="L106" s="53">
        <f>L104-L77</f>
        <v>-3615</v>
      </c>
      <c r="M106" s="26">
        <f>L106/L77</f>
        <v>-0.25142578940047294</v>
      </c>
      <c r="N106" s="53">
        <f>N104-N77</f>
        <v>-2203</v>
      </c>
      <c r="O106" s="26">
        <f>N106/N77</f>
        <v>-0.17375187317611798</v>
      </c>
      <c r="P106" s="53">
        <f>P104-P77</f>
        <v>-1727</v>
      </c>
      <c r="Q106" s="26">
        <f>P106/P77</f>
        <v>-0.1447004608294931</v>
      </c>
      <c r="R106" s="53">
        <f>R104-R77</f>
        <v>-989</v>
      </c>
      <c r="S106" s="26">
        <f>R106/R77</f>
        <v>-0.08296979865771813</v>
      </c>
      <c r="T106" s="53">
        <f>T104-T77</f>
        <v>2500</v>
      </c>
      <c r="U106" s="26">
        <f>T106/T77</f>
        <v>0.2753910552985239</v>
      </c>
      <c r="V106" s="53">
        <f>V104-V77</f>
        <v>252</v>
      </c>
      <c r="W106" s="26">
        <f>V106/V77</f>
        <v>0.02445414847161572</v>
      </c>
      <c r="X106" s="53">
        <f>X104-X77</f>
        <v>3140</v>
      </c>
      <c r="Y106" s="26">
        <f>X106/X77</f>
        <v>0.4387313120022356</v>
      </c>
      <c r="Z106" s="58">
        <f>Z104-Z77</f>
        <v>2948</v>
      </c>
      <c r="AA106" s="33">
        <f>Z106/Z77</f>
        <v>0.3835545147020557</v>
      </c>
      <c r="AB106" s="8"/>
      <c r="AC106" s="7"/>
      <c r="AD106" s="74"/>
      <c r="AH106" s="7"/>
    </row>
    <row r="107" spans="1:28" ht="12.75">
      <c r="A107" s="107" t="s">
        <v>59</v>
      </c>
      <c r="AB107" s="101"/>
    </row>
    <row r="109" spans="1:33" ht="26.25" customHeight="1">
      <c r="A109" s="188" t="s">
        <v>68</v>
      </c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9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90"/>
      <c r="AF109" s="190"/>
      <c r="AG109" s="190"/>
    </row>
    <row r="110" ht="13.5" thickBot="1"/>
    <row r="111" spans="1:35" ht="19.5" customHeight="1" thickBot="1">
      <c r="A111" s="191" t="s">
        <v>42</v>
      </c>
      <c r="B111" s="192" t="s">
        <v>58</v>
      </c>
      <c r="C111" s="194"/>
      <c r="D111" s="171" t="s">
        <v>69</v>
      </c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  <c r="AA111" s="196"/>
      <c r="AB111" s="176" t="s">
        <v>22</v>
      </c>
      <c r="AC111" s="181" t="s">
        <v>23</v>
      </c>
      <c r="AD111" s="206"/>
      <c r="AE111" s="208" t="s">
        <v>22</v>
      </c>
      <c r="AF111" s="209"/>
      <c r="AG111" s="209"/>
      <c r="AH111" s="181" t="s">
        <v>23</v>
      </c>
      <c r="AI111" s="182"/>
    </row>
    <row r="112" spans="1:35" ht="21" customHeight="1" thickBot="1" thickTop="1">
      <c r="A112" s="191"/>
      <c r="B112" s="193"/>
      <c r="C112" s="167"/>
      <c r="D112" s="168" t="s">
        <v>4</v>
      </c>
      <c r="E112" s="169"/>
      <c r="F112" s="168" t="s">
        <v>5</v>
      </c>
      <c r="G112" s="169"/>
      <c r="H112" s="168" t="s">
        <v>26</v>
      </c>
      <c r="I112" s="169"/>
      <c r="J112" s="168" t="s">
        <v>27</v>
      </c>
      <c r="K112" s="169"/>
      <c r="L112" s="168" t="s">
        <v>28</v>
      </c>
      <c r="M112" s="169"/>
      <c r="N112" s="168" t="s">
        <v>29</v>
      </c>
      <c r="O112" s="169"/>
      <c r="P112" s="168" t="s">
        <v>33</v>
      </c>
      <c r="Q112" s="169"/>
      <c r="R112" s="168" t="s">
        <v>35</v>
      </c>
      <c r="S112" s="169"/>
      <c r="T112" s="168" t="s">
        <v>40</v>
      </c>
      <c r="U112" s="169"/>
      <c r="V112" s="168" t="s">
        <v>41</v>
      </c>
      <c r="W112" s="169"/>
      <c r="X112" s="168" t="s">
        <v>44</v>
      </c>
      <c r="Y112" s="169"/>
      <c r="Z112" s="210" t="s">
        <v>45</v>
      </c>
      <c r="AA112" s="211"/>
      <c r="AB112" s="177"/>
      <c r="AC112" s="183"/>
      <c r="AD112" s="207"/>
      <c r="AE112" s="208"/>
      <c r="AF112" s="209"/>
      <c r="AG112" s="209"/>
      <c r="AH112" s="183"/>
      <c r="AI112" s="184"/>
    </row>
    <row r="113" spans="1:35" ht="21.75" customHeight="1" thickBot="1" thickTop="1">
      <c r="A113" s="2"/>
      <c r="B113" s="1"/>
      <c r="C113" s="203" t="s">
        <v>34</v>
      </c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  <c r="V113" s="204"/>
      <c r="W113" s="204"/>
      <c r="X113" s="204"/>
      <c r="Y113" s="204"/>
      <c r="Z113" s="204"/>
      <c r="AA113" s="205"/>
      <c r="AB113" s="178"/>
      <c r="AC113" s="19" t="s">
        <v>24</v>
      </c>
      <c r="AD113" s="68" t="s">
        <v>25</v>
      </c>
      <c r="AH113" s="19" t="s">
        <v>24</v>
      </c>
      <c r="AI113" s="20" t="s">
        <v>25</v>
      </c>
    </row>
    <row r="114" spans="1:35" ht="13.5" thickBot="1">
      <c r="A114" s="185"/>
      <c r="B114" s="215"/>
      <c r="C114" s="215"/>
      <c r="D114" s="215"/>
      <c r="E114" s="215"/>
      <c r="F114" s="215"/>
      <c r="G114" s="215"/>
      <c r="H114" s="215"/>
      <c r="I114" s="215"/>
      <c r="J114" s="215"/>
      <c r="K114" s="215"/>
      <c r="L114" s="215"/>
      <c r="M114" s="215"/>
      <c r="N114" s="215"/>
      <c r="O114" s="215"/>
      <c r="P114" s="215"/>
      <c r="Q114" s="215"/>
      <c r="R114" s="215"/>
      <c r="S114" s="215"/>
      <c r="T114" s="215"/>
      <c r="U114" s="215"/>
      <c r="V114" s="215"/>
      <c r="W114" s="215"/>
      <c r="X114" s="215"/>
      <c r="Y114" s="215"/>
      <c r="Z114" s="215"/>
      <c r="AA114" s="216"/>
      <c r="AB114" s="197" t="s">
        <v>6</v>
      </c>
      <c r="AC114" s="198"/>
      <c r="AD114" s="199"/>
      <c r="AE114" s="67" t="s">
        <v>30</v>
      </c>
      <c r="AF114" s="37" t="s">
        <v>31</v>
      </c>
      <c r="AG114" s="38" t="s">
        <v>32</v>
      </c>
      <c r="AH114" s="213"/>
      <c r="AI114" s="214"/>
    </row>
    <row r="115" spans="1:35" ht="22.5" customHeight="1" thickBot="1" thickTop="1">
      <c r="A115" s="167" t="s">
        <v>7</v>
      </c>
      <c r="B115" s="173" t="s">
        <v>8</v>
      </c>
      <c r="C115" s="6"/>
      <c r="D115" s="51">
        <v>541360</v>
      </c>
      <c r="E115" s="17" t="s">
        <v>25</v>
      </c>
      <c r="F115" s="51">
        <v>543703</v>
      </c>
      <c r="G115" s="17" t="s">
        <v>25</v>
      </c>
      <c r="H115" s="51">
        <v>542726</v>
      </c>
      <c r="I115" s="17" t="s">
        <v>25</v>
      </c>
      <c r="J115" s="51">
        <v>540335</v>
      </c>
      <c r="K115" s="17" t="s">
        <v>25</v>
      </c>
      <c r="L115" s="51">
        <v>536520</v>
      </c>
      <c r="M115" s="17" t="s">
        <v>25</v>
      </c>
      <c r="N115" s="51">
        <v>537992</v>
      </c>
      <c r="O115" s="17" t="s">
        <v>25</v>
      </c>
      <c r="P115" s="51">
        <v>542310</v>
      </c>
      <c r="Q115" s="17" t="s">
        <v>25</v>
      </c>
      <c r="R115" s="51">
        <v>545881</v>
      </c>
      <c r="S115" s="17" t="s">
        <v>25</v>
      </c>
      <c r="T115" s="51">
        <v>545520</v>
      </c>
      <c r="U115" s="17" t="s">
        <v>25</v>
      </c>
      <c r="V115" s="51">
        <v>545938</v>
      </c>
      <c r="W115" s="17" t="s">
        <v>25</v>
      </c>
      <c r="X115" s="51">
        <v>547797</v>
      </c>
      <c r="Y115" s="17" t="s">
        <v>25</v>
      </c>
      <c r="Z115" s="57">
        <v>550574</v>
      </c>
      <c r="AA115" s="32" t="s">
        <v>25</v>
      </c>
      <c r="AB115" s="200"/>
      <c r="AC115" s="201"/>
      <c r="AD115" s="202"/>
      <c r="AE115" s="42"/>
      <c r="AF115" s="42"/>
      <c r="AG115" s="42"/>
      <c r="AH115" s="85"/>
      <c r="AI115" s="39"/>
    </row>
    <row r="116" spans="1:34" ht="26.25" thickBot="1" thickTop="1">
      <c r="A116" s="167"/>
      <c r="B116" s="174"/>
      <c r="C116" s="94" t="s">
        <v>20</v>
      </c>
      <c r="D116" s="62">
        <f>D115-Z88</f>
        <v>4579</v>
      </c>
      <c r="E116" s="25">
        <f>D116/Z88</f>
        <v>0.00853048077335077</v>
      </c>
      <c r="F116" s="62">
        <f>F115-D115</f>
        <v>2343</v>
      </c>
      <c r="G116" s="25">
        <f>F116/D115</f>
        <v>0.004327988769026157</v>
      </c>
      <c r="H116" s="62">
        <f>H115-F115</f>
        <v>-977</v>
      </c>
      <c r="I116" s="25">
        <f>H116/F115</f>
        <v>-0.0017969369306404415</v>
      </c>
      <c r="J116" s="62">
        <f>J115-H115</f>
        <v>-2391</v>
      </c>
      <c r="K116" s="25">
        <f>J116/H115</f>
        <v>-0.004405537969435774</v>
      </c>
      <c r="L116" s="62">
        <f>L115-J115</f>
        <v>-3815</v>
      </c>
      <c r="M116" s="25">
        <f>L116/J115</f>
        <v>-0.007060434730306199</v>
      </c>
      <c r="N116" s="52">
        <f>N115-L115</f>
        <v>1472</v>
      </c>
      <c r="O116" s="28">
        <f>N116/L115</f>
        <v>0.0027436069484828153</v>
      </c>
      <c r="P116" s="52">
        <f>P115-N115</f>
        <v>4318</v>
      </c>
      <c r="Q116" s="28">
        <f>P116/N115</f>
        <v>0.00802614165266398</v>
      </c>
      <c r="R116" s="52">
        <f>R115-P115</f>
        <v>3571</v>
      </c>
      <c r="S116" s="28">
        <f>R116/P115</f>
        <v>0.00658479467463259</v>
      </c>
      <c r="T116" s="52">
        <f>T115-R115</f>
        <v>-361</v>
      </c>
      <c r="U116" s="28">
        <f>T116/R115</f>
        <v>-0.0006613162942106429</v>
      </c>
      <c r="V116" s="52">
        <f>V115-T115</f>
        <v>418</v>
      </c>
      <c r="W116" s="28">
        <f>V116/T115</f>
        <v>0.0007662413843672093</v>
      </c>
      <c r="X116" s="52">
        <f>X115-V115</f>
        <v>1859</v>
      </c>
      <c r="Y116" s="28">
        <f>X116/V115</f>
        <v>0.0034051485699841373</v>
      </c>
      <c r="Z116" s="58">
        <f>Z115-X115</f>
        <v>2777</v>
      </c>
      <c r="AA116" s="33">
        <f>Z116/X115</f>
        <v>0.005069396144922298</v>
      </c>
      <c r="AB116" s="126">
        <f>(D115+F115+H115+J115+L115+N115+P115+R115+T115+V115+X115+Z115)/12</f>
        <v>543388</v>
      </c>
      <c r="AC116" s="44"/>
      <c r="AD116" s="69"/>
      <c r="AE116" s="42"/>
      <c r="AF116" s="42"/>
      <c r="AG116" s="42"/>
      <c r="AH116" s="115" t="s">
        <v>71</v>
      </c>
    </row>
    <row r="117" spans="1:35" ht="42.75" thickBot="1" thickTop="1">
      <c r="A117" s="167"/>
      <c r="B117" s="175"/>
      <c r="C117" s="95" t="s">
        <v>21</v>
      </c>
      <c r="D117" s="53">
        <f>D115-D88</f>
        <v>14659</v>
      </c>
      <c r="E117" s="26">
        <f>D117/D88</f>
        <v>0.027831729956844586</v>
      </c>
      <c r="F117" s="53">
        <f>F115-F88</f>
        <v>15954</v>
      </c>
      <c r="G117" s="26">
        <f>F117/F88</f>
        <v>0.03023027992473695</v>
      </c>
      <c r="H117" s="53">
        <f>H115-H88</f>
        <v>12671</v>
      </c>
      <c r="I117" s="26">
        <f>H117/H88</f>
        <v>0.02390506645536784</v>
      </c>
      <c r="J117" s="53">
        <f>J115-J88</f>
        <v>10912</v>
      </c>
      <c r="K117" s="26">
        <f>J117/J88</f>
        <v>0.0206111181418261</v>
      </c>
      <c r="L117" s="53">
        <f>L115-L88</f>
        <v>9904</v>
      </c>
      <c r="M117" s="26">
        <f>L117/L88</f>
        <v>0.018806872559891837</v>
      </c>
      <c r="N117" s="53">
        <f>N115-N88</f>
        <v>12115</v>
      </c>
      <c r="O117" s="26">
        <f>N117/N88</f>
        <v>0.023037706535939013</v>
      </c>
      <c r="P117" s="53">
        <f>P115-P88</f>
        <v>13881</v>
      </c>
      <c r="Q117" s="26">
        <f>P117/P88</f>
        <v>0.026268429628199814</v>
      </c>
      <c r="R117" s="53">
        <f>R115-R88</f>
        <v>14905</v>
      </c>
      <c r="S117" s="26">
        <f>R117/R88</f>
        <v>0.028070948592780087</v>
      </c>
      <c r="T117" s="53">
        <f>T115-T88</f>
        <v>15531</v>
      </c>
      <c r="U117" s="26">
        <f>T117/T88</f>
        <v>0.029304381789056</v>
      </c>
      <c r="V117" s="53">
        <f>V115-V88</f>
        <v>15045</v>
      </c>
      <c r="W117" s="26">
        <f>V117/V88</f>
        <v>0.028339043837458774</v>
      </c>
      <c r="X117" s="53">
        <f>X115-X88</f>
        <v>15355</v>
      </c>
      <c r="Y117" s="26">
        <f>X117/X88</f>
        <v>0.028838821881068736</v>
      </c>
      <c r="Z117" s="58">
        <f>Z115-Z88</f>
        <v>13793</v>
      </c>
      <c r="AA117" s="33">
        <f>Z117/Z88</f>
        <v>0.02569576792025053</v>
      </c>
      <c r="AB117" s="43"/>
      <c r="AC117" s="45"/>
      <c r="AD117" s="69"/>
      <c r="AE117" s="75" t="s">
        <v>30</v>
      </c>
      <c r="AF117" s="76" t="s">
        <v>31</v>
      </c>
      <c r="AG117" s="77" t="s">
        <v>32</v>
      </c>
      <c r="AH117" s="45"/>
      <c r="AI117" s="42"/>
    </row>
    <row r="118" spans="1:35" ht="24" customHeight="1" thickBot="1" thickTop="1">
      <c r="A118" s="167" t="s">
        <v>9</v>
      </c>
      <c r="B118" s="170" t="s">
        <v>19</v>
      </c>
      <c r="C118" s="96"/>
      <c r="D118" s="54">
        <v>15840</v>
      </c>
      <c r="E118" s="18" t="s">
        <v>25</v>
      </c>
      <c r="F118" s="54">
        <v>12390</v>
      </c>
      <c r="G118" s="18" t="s">
        <v>25</v>
      </c>
      <c r="H118" s="54">
        <v>12362</v>
      </c>
      <c r="I118" s="18" t="s">
        <v>25</v>
      </c>
      <c r="J118" s="54">
        <v>11006</v>
      </c>
      <c r="K118" s="18" t="s">
        <v>25</v>
      </c>
      <c r="L118" s="54">
        <v>10618</v>
      </c>
      <c r="M118" s="18" t="s">
        <v>25</v>
      </c>
      <c r="N118" s="54">
        <v>13487</v>
      </c>
      <c r="O118" s="18" t="s">
        <v>25</v>
      </c>
      <c r="P118" s="54">
        <v>16870</v>
      </c>
      <c r="Q118" s="18" t="s">
        <v>25</v>
      </c>
      <c r="R118" s="54">
        <v>15058</v>
      </c>
      <c r="S118" s="18" t="s">
        <v>25</v>
      </c>
      <c r="T118" s="54">
        <v>14911</v>
      </c>
      <c r="U118" s="18" t="s">
        <v>25</v>
      </c>
      <c r="V118" s="54">
        <v>15101</v>
      </c>
      <c r="W118" s="18" t="s">
        <v>25</v>
      </c>
      <c r="X118" s="54">
        <v>14209</v>
      </c>
      <c r="Y118" s="18" t="s">
        <v>25</v>
      </c>
      <c r="Z118" s="57">
        <v>14495</v>
      </c>
      <c r="AA118" s="32" t="s">
        <v>25</v>
      </c>
      <c r="AB118" s="27">
        <f>D118+F118+H118+J118+L118+N118+P118+R118+T118+V118+X118+Z118</f>
        <v>166347</v>
      </c>
      <c r="AC118" s="50"/>
      <c r="AD118" s="70"/>
      <c r="AE118" s="119">
        <v>99875</v>
      </c>
      <c r="AF118" s="120">
        <v>62625</v>
      </c>
      <c r="AG118" s="120">
        <v>3847</v>
      </c>
      <c r="AH118" s="112" t="s">
        <v>72</v>
      </c>
      <c r="AI118" s="113">
        <v>-0.0249</v>
      </c>
    </row>
    <row r="119" spans="1:35" ht="26.25" thickBot="1" thickTop="1">
      <c r="A119" s="167"/>
      <c r="B119" s="170"/>
      <c r="C119" s="94" t="s">
        <v>20</v>
      </c>
      <c r="D119" s="62">
        <f>D118-Z91</f>
        <v>526</v>
      </c>
      <c r="E119" s="25">
        <f>D119/Z91</f>
        <v>0.03434765573984589</v>
      </c>
      <c r="F119" s="62">
        <f>F118-D118</f>
        <v>-3450</v>
      </c>
      <c r="G119" s="25">
        <f>F119/D118</f>
        <v>-0.2178030303030303</v>
      </c>
      <c r="H119" s="62">
        <f>H118-F118</f>
        <v>-28</v>
      </c>
      <c r="I119" s="25">
        <f>H119/F118</f>
        <v>-0.0022598870056497176</v>
      </c>
      <c r="J119" s="62">
        <f>J118-H118</f>
        <v>-1356</v>
      </c>
      <c r="K119" s="25">
        <f>J119/H118</f>
        <v>-0.10969098851318557</v>
      </c>
      <c r="L119" s="62">
        <f>L118-J118</f>
        <v>-388</v>
      </c>
      <c r="M119" s="25">
        <f>L119/J118</f>
        <v>-0.035253498091949845</v>
      </c>
      <c r="N119" s="52">
        <f>N118-L118</f>
        <v>2869</v>
      </c>
      <c r="O119" s="28">
        <f>N119/L118</f>
        <v>0.2702015445469957</v>
      </c>
      <c r="P119" s="52">
        <f>P118-N118</f>
        <v>3383</v>
      </c>
      <c r="Q119" s="28">
        <f>P119/N118</f>
        <v>0.25083413657596204</v>
      </c>
      <c r="R119" s="52">
        <f>R118-P118</f>
        <v>-1812</v>
      </c>
      <c r="S119" s="28">
        <f>R119/P118</f>
        <v>-0.10740960284528749</v>
      </c>
      <c r="T119" s="52">
        <f>T118-R118</f>
        <v>-147</v>
      </c>
      <c r="U119" s="28">
        <f>T119/R118</f>
        <v>-0.00976225262319033</v>
      </c>
      <c r="V119" s="52">
        <f>V118-T118</f>
        <v>190</v>
      </c>
      <c r="W119" s="28">
        <f>V119/T118</f>
        <v>0.012742270806786936</v>
      </c>
      <c r="X119" s="52">
        <f>X118-V118</f>
        <v>-892</v>
      </c>
      <c r="Y119" s="28">
        <f>X119/V118</f>
        <v>-0.0590689358320641</v>
      </c>
      <c r="Z119" s="58">
        <f>Z118-X118</f>
        <v>286</v>
      </c>
      <c r="AA119" s="33">
        <f>Z119/X118</f>
        <v>0.020128087831655993</v>
      </c>
      <c r="AB119" s="99">
        <f>D118+F118+H118+J118+L118+N118+P118+R118+T118+V118+X118+Z118</f>
        <v>166347</v>
      </c>
      <c r="AC119" s="35"/>
      <c r="AD119" s="71"/>
      <c r="AE119" s="121"/>
      <c r="AF119" s="121"/>
      <c r="AG119" s="121"/>
      <c r="AH119" s="108">
        <f>AB118-AB92</f>
        <v>-4256</v>
      </c>
      <c r="AI119" s="109">
        <f>AH119/AB92</f>
        <v>-0.024946806328141943</v>
      </c>
    </row>
    <row r="120" spans="1:35" ht="42.75" thickBot="1" thickTop="1">
      <c r="A120" s="167"/>
      <c r="B120" s="170"/>
      <c r="C120" s="95" t="s">
        <v>21</v>
      </c>
      <c r="D120" s="53">
        <f>D118-D91</f>
        <v>732</v>
      </c>
      <c r="E120" s="26">
        <f>D120/D91</f>
        <v>0.048451151707704525</v>
      </c>
      <c r="F120" s="53">
        <f>F118-F91</f>
        <v>-53</v>
      </c>
      <c r="G120" s="26">
        <f>F120/F91</f>
        <v>-0.004259422968737442</v>
      </c>
      <c r="H120" s="53">
        <f>H118-H91</f>
        <v>-4507</v>
      </c>
      <c r="I120" s="26">
        <f>H120/H91</f>
        <v>-0.26717647756239254</v>
      </c>
      <c r="J120" s="53">
        <f>J118-J91</f>
        <v>-653</v>
      </c>
      <c r="K120" s="26">
        <f>J120/J91</f>
        <v>-0.05600823398233125</v>
      </c>
      <c r="L120" s="53">
        <f>L118-L91</f>
        <v>280</v>
      </c>
      <c r="M120" s="26">
        <f>L120/L91</f>
        <v>0.027084542464693363</v>
      </c>
      <c r="N120" s="53">
        <f>N118-N91</f>
        <v>102</v>
      </c>
      <c r="O120" s="26">
        <f>N120/N91</f>
        <v>0.0076204706761299965</v>
      </c>
      <c r="P120" s="53">
        <f>P118-P91</f>
        <v>1417</v>
      </c>
      <c r="Q120" s="26">
        <f>P120/P91</f>
        <v>0.09169740503462111</v>
      </c>
      <c r="R120" s="53">
        <f>R118-R91</f>
        <v>1002</v>
      </c>
      <c r="S120" s="26">
        <f>R120/R91</f>
        <v>0.07128628343767786</v>
      </c>
      <c r="T120" s="53">
        <f>T118-T91</f>
        <v>-1617</v>
      </c>
      <c r="U120" s="26">
        <f>T120/T91</f>
        <v>-0.09783397870280736</v>
      </c>
      <c r="V120" s="53">
        <f>V118-V91</f>
        <v>-101</v>
      </c>
      <c r="W120" s="26">
        <f>V120/V91</f>
        <v>-0.006643862649651362</v>
      </c>
      <c r="X120" s="53">
        <f>X118-X91</f>
        <v>-39</v>
      </c>
      <c r="Y120" s="26">
        <f>X120/X91</f>
        <v>-0.002737226277372263</v>
      </c>
      <c r="Z120" s="58">
        <f>Z118-Z91</f>
        <v>-819</v>
      </c>
      <c r="AA120" s="33">
        <f>Z120/Z91</f>
        <v>-0.053480475382003394</v>
      </c>
      <c r="AB120" s="84"/>
      <c r="AC120" s="35"/>
      <c r="AD120" s="72"/>
      <c r="AE120" s="75" t="s">
        <v>30</v>
      </c>
      <c r="AF120" s="76" t="s">
        <v>31</v>
      </c>
      <c r="AG120" s="77" t="s">
        <v>32</v>
      </c>
      <c r="AH120" s="110"/>
      <c r="AI120" s="111"/>
    </row>
    <row r="121" spans="1:35" ht="24.75" customHeight="1" thickBot="1" thickTop="1">
      <c r="A121" s="167" t="s">
        <v>10</v>
      </c>
      <c r="B121" s="170" t="s">
        <v>17</v>
      </c>
      <c r="C121" s="97"/>
      <c r="D121" s="55">
        <v>5225</v>
      </c>
      <c r="E121" s="18" t="s">
        <v>25</v>
      </c>
      <c r="F121" s="55">
        <v>4977</v>
      </c>
      <c r="G121" s="18" t="s">
        <v>25</v>
      </c>
      <c r="H121" s="55">
        <v>7382</v>
      </c>
      <c r="I121" s="18" t="s">
        <v>25</v>
      </c>
      <c r="J121" s="55">
        <v>8107</v>
      </c>
      <c r="K121" s="18" t="s">
        <v>25</v>
      </c>
      <c r="L121" s="55">
        <v>8046</v>
      </c>
      <c r="M121" s="18" t="s">
        <v>25</v>
      </c>
      <c r="N121" s="55">
        <v>6785</v>
      </c>
      <c r="O121" s="18" t="s">
        <v>25</v>
      </c>
      <c r="P121" s="55">
        <v>6488</v>
      </c>
      <c r="Q121" s="18" t="s">
        <v>25</v>
      </c>
      <c r="R121" s="55">
        <v>5795</v>
      </c>
      <c r="S121" s="18" t="s">
        <v>25</v>
      </c>
      <c r="T121" s="55">
        <v>8932</v>
      </c>
      <c r="U121" s="18" t="s">
        <v>25</v>
      </c>
      <c r="V121" s="55">
        <v>7039</v>
      </c>
      <c r="W121" s="18" t="s">
        <v>25</v>
      </c>
      <c r="X121" s="55">
        <v>5866</v>
      </c>
      <c r="Y121" s="18" t="s">
        <v>25</v>
      </c>
      <c r="Z121" s="57">
        <v>5731</v>
      </c>
      <c r="AA121" s="32" t="s">
        <v>25</v>
      </c>
      <c r="AB121" s="27">
        <f>D121+F121+H121+J121+L121+N121+P121+R121+T121+V121+X121+Z121</f>
        <v>80373</v>
      </c>
      <c r="AC121" s="50"/>
      <c r="AD121" s="70"/>
      <c r="AE121" s="122">
        <v>51766</v>
      </c>
      <c r="AF121" s="123">
        <v>27702</v>
      </c>
      <c r="AG121" s="124">
        <v>905</v>
      </c>
      <c r="AH121" s="112" t="s">
        <v>73</v>
      </c>
      <c r="AI121" s="113">
        <v>0.0194</v>
      </c>
    </row>
    <row r="122" spans="1:35" ht="26.25" thickBot="1" thickTop="1">
      <c r="A122" s="167"/>
      <c r="B122" s="170"/>
      <c r="C122" s="98" t="s">
        <v>20</v>
      </c>
      <c r="D122" s="62">
        <f>D121-Z94</f>
        <v>150</v>
      </c>
      <c r="E122" s="25">
        <f>D122/Z94</f>
        <v>0.029556650246305417</v>
      </c>
      <c r="F122" s="62">
        <f>F121-D121</f>
        <v>-248</v>
      </c>
      <c r="G122" s="25">
        <f>F122/D121</f>
        <v>-0.04746411483253588</v>
      </c>
      <c r="H122" s="62">
        <f>H121-F121</f>
        <v>2405</v>
      </c>
      <c r="I122" s="25">
        <f>H122/F121</f>
        <v>0.4832228249949769</v>
      </c>
      <c r="J122" s="62">
        <f>J121-H121</f>
        <v>725</v>
      </c>
      <c r="K122" s="25">
        <f>J122/H121</f>
        <v>0.09821186670279057</v>
      </c>
      <c r="L122" s="62">
        <f>L121-J121</f>
        <v>-61</v>
      </c>
      <c r="M122" s="25">
        <f>L122/J121</f>
        <v>-0.0075243616627605776</v>
      </c>
      <c r="N122" s="52">
        <f>N121-L121</f>
        <v>-1261</v>
      </c>
      <c r="O122" s="28">
        <f>N122/L121</f>
        <v>-0.15672383793189162</v>
      </c>
      <c r="P122" s="52">
        <f>P121-N121</f>
        <v>-297</v>
      </c>
      <c r="Q122" s="28">
        <f>P122/N121</f>
        <v>-0.04377302873986735</v>
      </c>
      <c r="R122" s="52">
        <f>R121-P121</f>
        <v>-693</v>
      </c>
      <c r="S122" s="28">
        <f>R122/P121</f>
        <v>-0.10681257706535142</v>
      </c>
      <c r="T122" s="52">
        <f>T121-R121</f>
        <v>3137</v>
      </c>
      <c r="U122" s="28">
        <f>T122/R121</f>
        <v>0.5413287316652287</v>
      </c>
      <c r="V122" s="52">
        <f>V121-T121</f>
        <v>-1893</v>
      </c>
      <c r="W122" s="28">
        <f>V122/T121</f>
        <v>-0.2119346171070309</v>
      </c>
      <c r="X122" s="52">
        <f>X121-V121</f>
        <v>-1173</v>
      </c>
      <c r="Y122" s="28">
        <f>X122/V121</f>
        <v>-0.16664298906094616</v>
      </c>
      <c r="Z122" s="58">
        <f>Z121-X121</f>
        <v>-135</v>
      </c>
      <c r="AA122" s="33">
        <f>Z122/X121</f>
        <v>-0.02301397886123423</v>
      </c>
      <c r="AB122" s="99">
        <f>D121+F121+H121+J121+L121+N121+P121+R121+T121+V121+X121+Z121</f>
        <v>80373</v>
      </c>
      <c r="AC122" s="35"/>
      <c r="AD122" s="71"/>
      <c r="AE122" s="121"/>
      <c r="AF122" s="121"/>
      <c r="AG122" s="121"/>
      <c r="AH122" s="108">
        <f>AB121-AB95</f>
        <v>1530</v>
      </c>
      <c r="AI122" s="109">
        <f>AH122/AB95</f>
        <v>0.019405654274951487</v>
      </c>
    </row>
    <row r="123" spans="1:35" ht="42.75" thickBot="1" thickTop="1">
      <c r="A123" s="167"/>
      <c r="B123" s="170"/>
      <c r="C123" s="95" t="s">
        <v>21</v>
      </c>
      <c r="D123" s="53">
        <f>D121-D94</f>
        <v>412</v>
      </c>
      <c r="E123" s="26">
        <f>D123/D94</f>
        <v>0.08560149594847288</v>
      </c>
      <c r="F123" s="53">
        <f>F121-F94</f>
        <v>-445</v>
      </c>
      <c r="G123" s="26">
        <f>F123/F94</f>
        <v>-0.08207303578015493</v>
      </c>
      <c r="H123" s="53">
        <f>H121-H94</f>
        <v>1680</v>
      </c>
      <c r="I123" s="26">
        <f>H123/H94</f>
        <v>0.29463346194317785</v>
      </c>
      <c r="J123" s="53">
        <f>J121-J94</f>
        <v>1641</v>
      </c>
      <c r="K123" s="26">
        <f>J123/J94</f>
        <v>0.25378905041756883</v>
      </c>
      <c r="L123" s="53">
        <f>L121-L94</f>
        <v>904</v>
      </c>
      <c r="M123" s="26">
        <f>L123/L94</f>
        <v>0.12657518902268272</v>
      </c>
      <c r="N123" s="53">
        <f>N121-N94</f>
        <v>-1275</v>
      </c>
      <c r="O123" s="26">
        <f>N123/N94</f>
        <v>-0.15818858560794044</v>
      </c>
      <c r="P123" s="53">
        <f>P121-P94</f>
        <v>-474</v>
      </c>
      <c r="Q123" s="26">
        <f>P123/P94</f>
        <v>-0.06808388394139615</v>
      </c>
      <c r="R123" s="53">
        <f>R121-R94</f>
        <v>289</v>
      </c>
      <c r="S123" s="26">
        <f>R123/R94</f>
        <v>0.052488194696694516</v>
      </c>
      <c r="T123" s="53">
        <f>T121-T94</f>
        <v>-1867</v>
      </c>
      <c r="U123" s="26">
        <f>T123/T94</f>
        <v>-0.17288637836836745</v>
      </c>
      <c r="V123" s="53">
        <f>V121-V94</f>
        <v>-65</v>
      </c>
      <c r="W123" s="26">
        <f>V123/V94</f>
        <v>-0.009149774774774775</v>
      </c>
      <c r="X123" s="53">
        <f>X121-X94</f>
        <v>74</v>
      </c>
      <c r="Y123" s="26">
        <f>X123/X94</f>
        <v>0.012776243093922652</v>
      </c>
      <c r="Z123" s="58">
        <f>Z121-Z94</f>
        <v>656</v>
      </c>
      <c r="AA123" s="33">
        <f>Z123/Z94</f>
        <v>0.12926108374384238</v>
      </c>
      <c r="AB123" s="84"/>
      <c r="AC123" s="35"/>
      <c r="AD123" s="72"/>
      <c r="AE123" s="75" t="s">
        <v>30</v>
      </c>
      <c r="AF123" s="76" t="s">
        <v>31</v>
      </c>
      <c r="AG123" s="77" t="s">
        <v>32</v>
      </c>
      <c r="AH123" s="108"/>
      <c r="AI123" s="111"/>
    </row>
    <row r="124" spans="1:35" ht="25.5" customHeight="1" thickBot="1" thickTop="1">
      <c r="A124" s="167" t="s">
        <v>11</v>
      </c>
      <c r="B124" s="170" t="s">
        <v>18</v>
      </c>
      <c r="C124" s="97"/>
      <c r="D124" s="55">
        <v>1895</v>
      </c>
      <c r="E124" s="18" t="s">
        <v>25</v>
      </c>
      <c r="F124" s="55">
        <v>1819</v>
      </c>
      <c r="G124" s="18" t="s">
        <v>25</v>
      </c>
      <c r="H124" s="55">
        <v>2984</v>
      </c>
      <c r="I124" s="18" t="s">
        <v>25</v>
      </c>
      <c r="J124" s="55">
        <v>2488</v>
      </c>
      <c r="K124" s="18" t="s">
        <v>25</v>
      </c>
      <c r="L124" s="55">
        <v>2237</v>
      </c>
      <c r="M124" s="18" t="s">
        <v>25</v>
      </c>
      <c r="N124" s="55">
        <v>1908</v>
      </c>
      <c r="O124" s="18" t="s">
        <v>25</v>
      </c>
      <c r="P124" s="55">
        <v>1857</v>
      </c>
      <c r="Q124" s="18" t="s">
        <v>25</v>
      </c>
      <c r="R124" s="55">
        <v>2130</v>
      </c>
      <c r="S124" s="18" t="s">
        <v>25</v>
      </c>
      <c r="T124" s="55">
        <v>3014</v>
      </c>
      <c r="U124" s="18" t="s">
        <v>25</v>
      </c>
      <c r="V124" s="55">
        <v>2168</v>
      </c>
      <c r="W124" s="18" t="s">
        <v>25</v>
      </c>
      <c r="X124" s="55">
        <v>1904</v>
      </c>
      <c r="Y124" s="18" t="s">
        <v>25</v>
      </c>
      <c r="Z124" s="57">
        <v>2068</v>
      </c>
      <c r="AA124" s="32" t="s">
        <v>25</v>
      </c>
      <c r="AB124" s="27">
        <f>D124+F124+H124+J124+L124+N124+P124+R124+T124+V124+X124+Z124</f>
        <v>26472</v>
      </c>
      <c r="AC124" s="50"/>
      <c r="AD124" s="70"/>
      <c r="AE124" s="122">
        <v>17890</v>
      </c>
      <c r="AF124" s="123">
        <v>8582</v>
      </c>
      <c r="AG124" s="124">
        <v>0</v>
      </c>
      <c r="AH124" s="112" t="s">
        <v>75</v>
      </c>
      <c r="AI124" s="113">
        <v>0.024</v>
      </c>
    </row>
    <row r="125" spans="1:35" ht="26.25" thickBot="1" thickTop="1">
      <c r="A125" s="167"/>
      <c r="B125" s="170"/>
      <c r="C125" s="98" t="s">
        <v>20</v>
      </c>
      <c r="D125" s="62">
        <f>D124-Z97</f>
        <v>32</v>
      </c>
      <c r="E125" s="25">
        <f>D125/Z97</f>
        <v>0.017176596886741814</v>
      </c>
      <c r="F125" s="62">
        <f>F124-D124</f>
        <v>-76</v>
      </c>
      <c r="G125" s="25">
        <f>F125/D124</f>
        <v>-0.04010554089709763</v>
      </c>
      <c r="H125" s="62">
        <f>H124-F124</f>
        <v>1165</v>
      </c>
      <c r="I125" s="25">
        <f>H125/F124</f>
        <v>0.640461792193513</v>
      </c>
      <c r="J125" s="62">
        <f>J124-H124</f>
        <v>-496</v>
      </c>
      <c r="K125" s="25">
        <f>J125/H124</f>
        <v>-0.16621983914209115</v>
      </c>
      <c r="L125" s="62">
        <f>L124-J124</f>
        <v>-251</v>
      </c>
      <c r="M125" s="25">
        <f>L125/J124</f>
        <v>-0.10088424437299036</v>
      </c>
      <c r="N125" s="52">
        <f>N124-L124</f>
        <v>-329</v>
      </c>
      <c r="O125" s="28">
        <f>N125/L124</f>
        <v>-0.1470719713902548</v>
      </c>
      <c r="P125" s="52">
        <f>P124-N124</f>
        <v>-51</v>
      </c>
      <c r="Q125" s="28">
        <f>P125/N124</f>
        <v>-0.026729559748427674</v>
      </c>
      <c r="R125" s="52">
        <f>R124-P124</f>
        <v>273</v>
      </c>
      <c r="S125" s="28">
        <f>R125/P124</f>
        <v>0.1470113085621971</v>
      </c>
      <c r="T125" s="52">
        <f>T124-R124</f>
        <v>884</v>
      </c>
      <c r="U125" s="28">
        <f>T125/R124</f>
        <v>0.41502347417840374</v>
      </c>
      <c r="V125" s="52">
        <f>V124-T124</f>
        <v>-846</v>
      </c>
      <c r="W125" s="28">
        <f>V125/T124</f>
        <v>-0.28069011280690115</v>
      </c>
      <c r="X125" s="52">
        <f>X124-V124</f>
        <v>-264</v>
      </c>
      <c r="Y125" s="28">
        <f>X125/V124</f>
        <v>-0.12177121771217712</v>
      </c>
      <c r="Z125" s="58">
        <f>Z124-X124</f>
        <v>164</v>
      </c>
      <c r="AA125" s="33">
        <f>Z125/X124</f>
        <v>0.0861344537815126</v>
      </c>
      <c r="AB125" s="99">
        <f>D124+F124+H124+J124+L124+N124+P124+R124+T124+V124+X124+Z124</f>
        <v>26472</v>
      </c>
      <c r="AC125" s="35"/>
      <c r="AD125" s="71"/>
      <c r="AE125" s="121"/>
      <c r="AF125" s="121"/>
      <c r="AG125" s="121"/>
      <c r="AH125" s="108">
        <f>AB124-AB98</f>
        <v>621</v>
      </c>
      <c r="AI125" s="109">
        <f>AH125/AB98</f>
        <v>0.02402228153649762</v>
      </c>
    </row>
    <row r="126" spans="1:35" ht="42.75" thickBot="1" thickTop="1">
      <c r="A126" s="167"/>
      <c r="B126" s="170"/>
      <c r="C126" s="95" t="s">
        <v>21</v>
      </c>
      <c r="D126" s="53">
        <f>D124-D97</f>
        <v>263</v>
      </c>
      <c r="E126" s="26">
        <f>D126/D97</f>
        <v>0.16115196078431374</v>
      </c>
      <c r="F126" s="53">
        <f>F124-F97</f>
        <v>-79</v>
      </c>
      <c r="G126" s="26">
        <f>F126/F97</f>
        <v>-0.04162276080084299</v>
      </c>
      <c r="H126" s="53">
        <f>H124-H97</f>
        <v>842</v>
      </c>
      <c r="I126" s="26">
        <f>H126/H97</f>
        <v>0.3930905695611578</v>
      </c>
      <c r="J126" s="53">
        <f>J124-J97</f>
        <v>211</v>
      </c>
      <c r="K126" s="26">
        <f>J126/J97</f>
        <v>0.09266578831796222</v>
      </c>
      <c r="L126" s="53">
        <f>L124-L97</f>
        <v>224</v>
      </c>
      <c r="M126" s="26">
        <f>L126/L97</f>
        <v>0.11127670144063587</v>
      </c>
      <c r="N126" s="53">
        <f>N124-N97</f>
        <v>-180</v>
      </c>
      <c r="O126" s="26">
        <f>N126/N97</f>
        <v>-0.08620689655172414</v>
      </c>
      <c r="P126" s="53">
        <f>P124-P97</f>
        <v>-229</v>
      </c>
      <c r="Q126" s="26">
        <f>P126/P97</f>
        <v>-0.10977948226270375</v>
      </c>
      <c r="R126" s="53">
        <f>R124-R97</f>
        <v>-327</v>
      </c>
      <c r="S126" s="26">
        <f>R126/R97</f>
        <v>-0.1330891330891331</v>
      </c>
      <c r="T126" s="53">
        <f>T124-T97</f>
        <v>-431</v>
      </c>
      <c r="U126" s="26">
        <f>T126/T97</f>
        <v>-0.1251088534107402</v>
      </c>
      <c r="V126" s="53">
        <f>V124-V97</f>
        <v>45</v>
      </c>
      <c r="W126" s="26">
        <f>V126/V97</f>
        <v>0.02119642016015073</v>
      </c>
      <c r="X126" s="53">
        <f>X124-X97</f>
        <v>77</v>
      </c>
      <c r="Y126" s="26">
        <f>X126/X97</f>
        <v>0.0421455938697318</v>
      </c>
      <c r="Z126" s="58">
        <f>Z124-Z97</f>
        <v>205</v>
      </c>
      <c r="AA126" s="33">
        <f>Z126/Z97</f>
        <v>0.11003757380568975</v>
      </c>
      <c r="AB126" s="84"/>
      <c r="AC126" s="35"/>
      <c r="AD126" s="72"/>
      <c r="AE126" s="75" t="s">
        <v>30</v>
      </c>
      <c r="AF126" s="76" t="s">
        <v>31</v>
      </c>
      <c r="AG126" s="77" t="s">
        <v>49</v>
      </c>
      <c r="AH126" s="110"/>
      <c r="AI126" s="111"/>
    </row>
    <row r="127" spans="1:35" ht="25.5" customHeight="1" thickBot="1" thickTop="1">
      <c r="A127" s="167" t="s">
        <v>12</v>
      </c>
      <c r="B127" s="170" t="s">
        <v>16</v>
      </c>
      <c r="C127" s="97"/>
      <c r="D127" s="55">
        <v>10733</v>
      </c>
      <c r="E127" s="18" t="s">
        <v>25</v>
      </c>
      <c r="F127" s="55">
        <v>8104</v>
      </c>
      <c r="G127" s="18" t="s">
        <v>25</v>
      </c>
      <c r="H127" s="55">
        <v>7388</v>
      </c>
      <c r="I127" s="18" t="s">
        <v>25</v>
      </c>
      <c r="J127" s="55">
        <v>6475</v>
      </c>
      <c r="K127" s="18" t="s">
        <v>25</v>
      </c>
      <c r="L127" s="55">
        <v>6649</v>
      </c>
      <c r="M127" s="18" t="s">
        <v>25</v>
      </c>
      <c r="N127" s="55">
        <v>6878</v>
      </c>
      <c r="O127" s="18" t="s">
        <v>25</v>
      </c>
      <c r="P127" s="55">
        <v>8476</v>
      </c>
      <c r="Q127" s="18" t="s">
        <v>25</v>
      </c>
      <c r="R127" s="55">
        <v>8903</v>
      </c>
      <c r="S127" s="18" t="s">
        <v>25</v>
      </c>
      <c r="T127" s="55">
        <v>7463</v>
      </c>
      <c r="U127" s="18" t="s">
        <v>25</v>
      </c>
      <c r="V127" s="55">
        <v>7960</v>
      </c>
      <c r="W127" s="18" t="s">
        <v>25</v>
      </c>
      <c r="X127" s="55">
        <v>8168</v>
      </c>
      <c r="Y127" s="18" t="s">
        <v>25</v>
      </c>
      <c r="Z127" s="57">
        <v>9255</v>
      </c>
      <c r="AA127" s="32" t="s">
        <v>25</v>
      </c>
      <c r="AB127" s="27">
        <f>D127+F127+H127+J127+L127+N127+P127+R127+T127+V127+X127+Z127</f>
        <v>96452</v>
      </c>
      <c r="AC127" s="50"/>
      <c r="AD127" s="70"/>
      <c r="AE127" s="122">
        <v>58138</v>
      </c>
      <c r="AF127" s="123">
        <v>38286</v>
      </c>
      <c r="AG127" s="124">
        <v>28</v>
      </c>
      <c r="AH127" s="112" t="s">
        <v>74</v>
      </c>
      <c r="AI127" s="113">
        <v>0.0232</v>
      </c>
    </row>
    <row r="128" spans="1:35" ht="26.25" thickBot="1" thickTop="1">
      <c r="A128" s="167"/>
      <c r="B128" s="170"/>
      <c r="C128" s="98" t="s">
        <v>20</v>
      </c>
      <c r="D128" s="62">
        <f>D127-Z100</f>
        <v>1206</v>
      </c>
      <c r="E128" s="25">
        <f>D128/Z100</f>
        <v>0.12658759315629264</v>
      </c>
      <c r="F128" s="62">
        <f>F127-D127</f>
        <v>-2629</v>
      </c>
      <c r="G128" s="25">
        <f>F128/D127</f>
        <v>-0.24494549520171435</v>
      </c>
      <c r="H128" s="62">
        <f>H127-F127</f>
        <v>-716</v>
      </c>
      <c r="I128" s="25">
        <f>H128/F127</f>
        <v>-0.08835143139190524</v>
      </c>
      <c r="J128" s="62">
        <f>J127-H127</f>
        <v>-913</v>
      </c>
      <c r="K128" s="25">
        <f>J128/H127</f>
        <v>-0.12357877639415268</v>
      </c>
      <c r="L128" s="62">
        <f>L127-J127</f>
        <v>174</v>
      </c>
      <c r="M128" s="25">
        <f>L128/J127</f>
        <v>0.02687258687258687</v>
      </c>
      <c r="N128" s="52">
        <f>N127-L127</f>
        <v>229</v>
      </c>
      <c r="O128" s="28">
        <f>N128/L127</f>
        <v>0.03444126936381411</v>
      </c>
      <c r="P128" s="52">
        <f>P127-N127</f>
        <v>1598</v>
      </c>
      <c r="Q128" s="28">
        <f>P128/N127</f>
        <v>0.23233498109915673</v>
      </c>
      <c r="R128" s="52">
        <f>R127-P127</f>
        <v>427</v>
      </c>
      <c r="S128" s="28">
        <f>R128/P127</f>
        <v>0.050377536573855596</v>
      </c>
      <c r="T128" s="52">
        <f>T127-R127</f>
        <v>-1440</v>
      </c>
      <c r="U128" s="28">
        <f>T128/R127</f>
        <v>-0.16174323261821857</v>
      </c>
      <c r="V128" s="52">
        <f>V127-T127</f>
        <v>497</v>
      </c>
      <c r="W128" s="28">
        <f>V128/T127</f>
        <v>0.06659520300147394</v>
      </c>
      <c r="X128" s="52">
        <f>X127-V127</f>
        <v>208</v>
      </c>
      <c r="Y128" s="28">
        <f>X128/V127</f>
        <v>0.02613065326633166</v>
      </c>
      <c r="Z128" s="58">
        <f>Z127-X127</f>
        <v>1087</v>
      </c>
      <c r="AA128" s="33">
        <f>Z128/X127</f>
        <v>0.13308031341821744</v>
      </c>
      <c r="AB128" s="99">
        <f>D127+F127+H127+J127+L127+N127+P127+R127+T127+V127+X127+Z127</f>
        <v>96452</v>
      </c>
      <c r="AC128" s="9"/>
      <c r="AD128" s="73"/>
      <c r="AE128" s="116"/>
      <c r="AF128" s="117"/>
      <c r="AG128" s="117"/>
      <c r="AH128" s="49">
        <f>AB127-AB101</f>
        <v>2190</v>
      </c>
      <c r="AI128" s="64">
        <f>AH128/AB101</f>
        <v>0.023233116208015957</v>
      </c>
    </row>
    <row r="129" spans="1:34" ht="42.75" thickBot="1" thickTop="1">
      <c r="A129" s="167"/>
      <c r="B129" s="170"/>
      <c r="C129" s="95" t="s">
        <v>21</v>
      </c>
      <c r="D129" s="53">
        <f>D127-D100</f>
        <v>1670</v>
      </c>
      <c r="E129" s="26">
        <f>D129/D100</f>
        <v>0.18426569568575527</v>
      </c>
      <c r="F129" s="53">
        <f>F127-F100</f>
        <v>855</v>
      </c>
      <c r="G129" s="26">
        <f>F129/F100</f>
        <v>0.11794730307628638</v>
      </c>
      <c r="H129" s="53">
        <f>H127-H100</f>
        <v>-1191</v>
      </c>
      <c r="I129" s="26">
        <f>H129/H100</f>
        <v>-0.13882736915724445</v>
      </c>
      <c r="J129" s="53">
        <f>J127-J100</f>
        <v>-981</v>
      </c>
      <c r="K129" s="26">
        <f>J129/J100</f>
        <v>-0.13157188841201717</v>
      </c>
      <c r="L129" s="53">
        <f>L127-L100</f>
        <v>159</v>
      </c>
      <c r="M129" s="26">
        <f>L129/L100</f>
        <v>0.024499229583975348</v>
      </c>
      <c r="N129" s="53">
        <f>N127-N100</f>
        <v>596</v>
      </c>
      <c r="O129" s="26">
        <f>N129/N100</f>
        <v>0.09487424387137854</v>
      </c>
      <c r="P129" s="53">
        <f>P127-P100</f>
        <v>1191</v>
      </c>
      <c r="Q129" s="26">
        <f>P129/P100</f>
        <v>0.1634866163349348</v>
      </c>
      <c r="R129" s="53">
        <f>R127-R100</f>
        <v>492</v>
      </c>
      <c r="S129" s="26">
        <f>R129/R100</f>
        <v>0.05849482820116514</v>
      </c>
      <c r="T129" s="53">
        <f>T127-T100</f>
        <v>-398</v>
      </c>
      <c r="U129" s="26">
        <f>T129/T100</f>
        <v>-0.050629690879023026</v>
      </c>
      <c r="V129" s="53">
        <f>V127-V100</f>
        <v>-30</v>
      </c>
      <c r="W129" s="26">
        <f>V129/V100</f>
        <v>-0.0037546933667083854</v>
      </c>
      <c r="X129" s="53">
        <f>X127-X100</f>
        <v>99</v>
      </c>
      <c r="Y129" s="26">
        <f>X129/X100</f>
        <v>0.012269178336844714</v>
      </c>
      <c r="Z129" s="58">
        <f>Z127-Z100</f>
        <v>-272</v>
      </c>
      <c r="AA129" s="33">
        <f>Z129/Z100</f>
        <v>-0.028550435604072635</v>
      </c>
      <c r="AB129" s="8"/>
      <c r="AC129" s="7"/>
      <c r="AD129" s="74"/>
      <c r="AE129" s="117"/>
      <c r="AF129" s="117"/>
      <c r="AG129" s="117"/>
      <c r="AH129" s="7"/>
    </row>
    <row r="130" spans="1:34" ht="13.5" thickBot="1">
      <c r="A130" s="171" t="s">
        <v>13</v>
      </c>
      <c r="B130" s="212"/>
      <c r="C130" s="212"/>
      <c r="D130" s="212"/>
      <c r="E130" s="212"/>
      <c r="F130" s="212"/>
      <c r="G130" s="212"/>
      <c r="H130" s="212"/>
      <c r="I130" s="212"/>
      <c r="J130" s="212"/>
      <c r="K130" s="212"/>
      <c r="L130" s="212"/>
      <c r="M130" s="212"/>
      <c r="N130" s="212"/>
      <c r="O130" s="212"/>
      <c r="P130" s="212"/>
      <c r="Q130" s="212"/>
      <c r="R130" s="212"/>
      <c r="S130" s="212"/>
      <c r="T130" s="212"/>
      <c r="U130" s="212"/>
      <c r="V130" s="212"/>
      <c r="W130" s="212"/>
      <c r="X130" s="212"/>
      <c r="Y130" s="212"/>
      <c r="Z130" s="212"/>
      <c r="AA130" s="212"/>
      <c r="AB130" s="8"/>
      <c r="AC130" s="7"/>
      <c r="AD130" s="74"/>
      <c r="AH130" s="7"/>
    </row>
    <row r="131" spans="1:34" ht="27" customHeight="1" thickBot="1">
      <c r="A131" s="167" t="s">
        <v>14</v>
      </c>
      <c r="B131" s="173" t="s">
        <v>15</v>
      </c>
      <c r="C131" s="4"/>
      <c r="D131" s="55">
        <v>10251</v>
      </c>
      <c r="E131" s="18" t="s">
        <v>25</v>
      </c>
      <c r="F131" s="55">
        <v>11384</v>
      </c>
      <c r="G131" s="18" t="s">
        <v>25</v>
      </c>
      <c r="H131" s="55">
        <v>12992</v>
      </c>
      <c r="I131" s="18" t="s">
        <v>25</v>
      </c>
      <c r="J131" s="55">
        <v>11844</v>
      </c>
      <c r="K131" s="18" t="s">
        <v>25</v>
      </c>
      <c r="L131" s="55">
        <v>11454</v>
      </c>
      <c r="M131" s="18" t="s">
        <v>25</v>
      </c>
      <c r="N131" s="55">
        <v>11332</v>
      </c>
      <c r="O131" s="18" t="s">
        <v>25</v>
      </c>
      <c r="P131" s="55">
        <v>11032</v>
      </c>
      <c r="Q131" s="18" t="s">
        <v>25</v>
      </c>
      <c r="R131" s="55">
        <v>11660</v>
      </c>
      <c r="S131" s="18" t="s">
        <v>25</v>
      </c>
      <c r="T131" s="55">
        <v>11732</v>
      </c>
      <c r="U131" s="18" t="s">
        <v>25</v>
      </c>
      <c r="V131" s="55">
        <v>11492</v>
      </c>
      <c r="W131" s="18" t="s">
        <v>25</v>
      </c>
      <c r="X131" s="55">
        <v>11630</v>
      </c>
      <c r="Y131" s="18" t="s">
        <v>25</v>
      </c>
      <c r="Z131" s="57">
        <v>11713</v>
      </c>
      <c r="AA131" s="32" t="s">
        <v>25</v>
      </c>
      <c r="AB131" s="103">
        <f>(D131+F131+H131+J131+L131+N131+P131+R131+T131+V131+X131+Z131)/12</f>
        <v>11543</v>
      </c>
      <c r="AC131" s="7"/>
      <c r="AD131" s="74"/>
      <c r="AE131" t="s">
        <v>60</v>
      </c>
      <c r="AF131" s="102">
        <f>AB131-AB104</f>
        <v>698</v>
      </c>
      <c r="AH131" s="64">
        <f>AF131/AB104</f>
        <v>0.06436145689257722</v>
      </c>
    </row>
    <row r="132" spans="1:34" ht="26.25" thickBot="1" thickTop="1">
      <c r="A132" s="167"/>
      <c r="B132" s="174"/>
      <c r="C132" s="98" t="s">
        <v>20</v>
      </c>
      <c r="D132" s="62">
        <f>D131-Z104</f>
        <v>-383</v>
      </c>
      <c r="E132" s="25">
        <f>D132/Z104</f>
        <v>-0.036016550686477335</v>
      </c>
      <c r="F132" s="62">
        <f>F131-D131</f>
        <v>1133</v>
      </c>
      <c r="G132" s="25">
        <f>F132/D131</f>
        <v>0.11052580236074529</v>
      </c>
      <c r="H132" s="62">
        <f>H131-F131</f>
        <v>1608</v>
      </c>
      <c r="I132" s="25">
        <f>H132/F131</f>
        <v>0.14125087842586087</v>
      </c>
      <c r="J132" s="62">
        <f>J131-H131</f>
        <v>-1148</v>
      </c>
      <c r="K132" s="25">
        <f>J132/H131</f>
        <v>-0.08836206896551724</v>
      </c>
      <c r="L132" s="62">
        <f>L131-J131</f>
        <v>-390</v>
      </c>
      <c r="M132" s="25">
        <f>L132/J131</f>
        <v>-0.03292806484295846</v>
      </c>
      <c r="N132" s="52">
        <f>N131-L131</f>
        <v>-122</v>
      </c>
      <c r="O132" s="28">
        <f>N132/L131</f>
        <v>-0.010651300855596298</v>
      </c>
      <c r="P132" s="52">
        <f>P131-N131</f>
        <v>-300</v>
      </c>
      <c r="Q132" s="28">
        <f>P132/N131</f>
        <v>-0.02647370278856336</v>
      </c>
      <c r="R132" s="52">
        <f>R131-P131</f>
        <v>628</v>
      </c>
      <c r="S132" s="28">
        <f>R132/P131</f>
        <v>0.05692530819434373</v>
      </c>
      <c r="T132" s="52">
        <f>T131-R131</f>
        <v>72</v>
      </c>
      <c r="U132" s="28">
        <f>T132/R131</f>
        <v>0.0061749571183533445</v>
      </c>
      <c r="V132" s="52">
        <f>V131-T131</f>
        <v>-240</v>
      </c>
      <c r="W132" s="28">
        <f>V132/T131</f>
        <v>-0.020456870098874872</v>
      </c>
      <c r="X132" s="52">
        <f>X131-V131</f>
        <v>138</v>
      </c>
      <c r="Y132" s="28">
        <f>X132/V131</f>
        <v>0.012008353637312914</v>
      </c>
      <c r="Z132" s="58">
        <f>Z131-X131</f>
        <v>83</v>
      </c>
      <c r="AA132" s="33">
        <f>Z132/X131</f>
        <v>0.007136715391229578</v>
      </c>
      <c r="AB132" s="8"/>
      <c r="AC132" s="7"/>
      <c r="AD132" s="74"/>
      <c r="AF132" s="41">
        <f>AF131/AB104</f>
        <v>0.06436145689257722</v>
      </c>
      <c r="AH132" s="7"/>
    </row>
    <row r="133" spans="1:34" ht="42.75" thickBot="1" thickTop="1">
      <c r="A133" s="167"/>
      <c r="B133" s="175"/>
      <c r="C133" s="95" t="s">
        <v>21</v>
      </c>
      <c r="D133" s="53">
        <f>D131-D104</f>
        <v>-862</v>
      </c>
      <c r="E133" s="26">
        <f>D133/D104</f>
        <v>-0.07756681364168092</v>
      </c>
      <c r="F133" s="53">
        <f>F131-F104</f>
        <v>-306</v>
      </c>
      <c r="G133" s="26">
        <f>F133/F104</f>
        <v>-0.026176218990590246</v>
      </c>
      <c r="H133" s="53">
        <f>H131-H104</f>
        <v>1895</v>
      </c>
      <c r="I133" s="26">
        <f>H133/H104</f>
        <v>0.17076687392989096</v>
      </c>
      <c r="J133" s="53">
        <f>J131-J104</f>
        <v>1048</v>
      </c>
      <c r="K133" s="26">
        <f>J133/J104</f>
        <v>0.09707298999629492</v>
      </c>
      <c r="L133" s="53">
        <f>L131-L104</f>
        <v>691</v>
      </c>
      <c r="M133" s="26">
        <f>L133/L104</f>
        <v>0.06420143082783611</v>
      </c>
      <c r="N133" s="53">
        <f>N131-N104</f>
        <v>856</v>
      </c>
      <c r="O133" s="26">
        <f>N133/N104</f>
        <v>0.08171057655593739</v>
      </c>
      <c r="P133" s="53">
        <f>P131-P104</f>
        <v>824</v>
      </c>
      <c r="Q133" s="26">
        <f>P133/P104</f>
        <v>0.08072100313479624</v>
      </c>
      <c r="R133" s="53">
        <f>R131-R104</f>
        <v>729</v>
      </c>
      <c r="S133" s="26">
        <f>R133/R104</f>
        <v>0.0666910621169152</v>
      </c>
      <c r="T133" s="53">
        <f>T131-T104</f>
        <v>154</v>
      </c>
      <c r="U133" s="26">
        <f>T133/T104</f>
        <v>0.013301088270858524</v>
      </c>
      <c r="V133" s="53">
        <f>V131-V104</f>
        <v>935</v>
      </c>
      <c r="W133" s="26">
        <f>V133/V104</f>
        <v>0.08856682769726248</v>
      </c>
      <c r="X133" s="53">
        <f>X131-X104</f>
        <v>1333</v>
      </c>
      <c r="Y133" s="26">
        <f>X133/X104</f>
        <v>0.12945518112071477</v>
      </c>
      <c r="Z133" s="58">
        <f>Z131-Z104</f>
        <v>1079</v>
      </c>
      <c r="AA133" s="33">
        <f>Z133/Z104</f>
        <v>0.10146699266503667</v>
      </c>
      <c r="AB133" s="8"/>
      <c r="AC133" s="7"/>
      <c r="AD133" s="74"/>
      <c r="AH133" s="7"/>
    </row>
    <row r="134" ht="12.75">
      <c r="A134" s="118" t="s">
        <v>70</v>
      </c>
    </row>
    <row r="135" ht="27" customHeight="1"/>
    <row r="136" spans="1:33" ht="29.25" customHeight="1">
      <c r="A136" s="188" t="s">
        <v>77</v>
      </c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  <c r="Z136" s="189"/>
      <c r="AA136" s="189"/>
      <c r="AB136" s="189"/>
      <c r="AC136" s="189"/>
      <c r="AD136" s="189"/>
      <c r="AE136" s="190"/>
      <c r="AF136" s="190"/>
      <c r="AG136" s="190"/>
    </row>
    <row r="137" ht="13.5" thickBot="1"/>
    <row r="138" spans="1:35" ht="24" customHeight="1" thickBot="1">
      <c r="A138" s="191" t="s">
        <v>42</v>
      </c>
      <c r="B138" s="192" t="s">
        <v>58</v>
      </c>
      <c r="C138" s="194"/>
      <c r="D138" s="171" t="s">
        <v>76</v>
      </c>
      <c r="E138" s="195"/>
      <c r="F138" s="195"/>
      <c r="G138" s="195"/>
      <c r="H138" s="195"/>
      <c r="I138" s="195"/>
      <c r="J138" s="195"/>
      <c r="K138" s="195"/>
      <c r="L138" s="195"/>
      <c r="M138" s="195"/>
      <c r="N138" s="195"/>
      <c r="O138" s="195"/>
      <c r="P138" s="195"/>
      <c r="Q138" s="195"/>
      <c r="R138" s="195"/>
      <c r="S138" s="195"/>
      <c r="T138" s="195"/>
      <c r="U138" s="195"/>
      <c r="V138" s="195"/>
      <c r="W138" s="195"/>
      <c r="X138" s="195"/>
      <c r="Y138" s="195"/>
      <c r="Z138" s="195"/>
      <c r="AA138" s="196"/>
      <c r="AB138" s="176" t="s">
        <v>22</v>
      </c>
      <c r="AC138" s="181" t="s">
        <v>23</v>
      </c>
      <c r="AD138" s="206"/>
      <c r="AE138" s="208" t="s">
        <v>22</v>
      </c>
      <c r="AF138" s="209"/>
      <c r="AG138" s="209"/>
      <c r="AH138" s="181" t="s">
        <v>23</v>
      </c>
      <c r="AI138" s="182"/>
    </row>
    <row r="139" spans="1:35" ht="20.25" customHeight="1" thickBot="1" thickTop="1">
      <c r="A139" s="191"/>
      <c r="B139" s="193"/>
      <c r="C139" s="167"/>
      <c r="D139" s="168" t="s">
        <v>4</v>
      </c>
      <c r="E139" s="169"/>
      <c r="F139" s="168" t="s">
        <v>5</v>
      </c>
      <c r="G139" s="169"/>
      <c r="H139" s="168" t="s">
        <v>26</v>
      </c>
      <c r="I139" s="169"/>
      <c r="J139" s="168" t="s">
        <v>27</v>
      </c>
      <c r="K139" s="169"/>
      <c r="L139" s="168" t="s">
        <v>28</v>
      </c>
      <c r="M139" s="169"/>
      <c r="N139" s="168" t="s">
        <v>29</v>
      </c>
      <c r="O139" s="169"/>
      <c r="P139" s="168" t="s">
        <v>33</v>
      </c>
      <c r="Q139" s="169"/>
      <c r="R139" s="168" t="s">
        <v>35</v>
      </c>
      <c r="S139" s="169"/>
      <c r="T139" s="168" t="s">
        <v>40</v>
      </c>
      <c r="U139" s="169"/>
      <c r="V139" s="168" t="s">
        <v>41</v>
      </c>
      <c r="W139" s="169"/>
      <c r="X139" s="168" t="s">
        <v>44</v>
      </c>
      <c r="Y139" s="169"/>
      <c r="Z139" s="210" t="s">
        <v>45</v>
      </c>
      <c r="AA139" s="211"/>
      <c r="AB139" s="177"/>
      <c r="AC139" s="183"/>
      <c r="AD139" s="207"/>
      <c r="AE139" s="208"/>
      <c r="AF139" s="209"/>
      <c r="AG139" s="209"/>
      <c r="AH139" s="183"/>
      <c r="AI139" s="184"/>
    </row>
    <row r="140" spans="1:35" ht="24" customHeight="1" thickBot="1" thickTop="1">
      <c r="A140" s="2"/>
      <c r="B140" s="1"/>
      <c r="C140" s="203" t="s">
        <v>34</v>
      </c>
      <c r="D140" s="204"/>
      <c r="E140" s="204"/>
      <c r="F140" s="204"/>
      <c r="G140" s="204"/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204"/>
      <c r="S140" s="204"/>
      <c r="T140" s="204"/>
      <c r="U140" s="204"/>
      <c r="V140" s="204"/>
      <c r="W140" s="204"/>
      <c r="X140" s="204"/>
      <c r="Y140" s="204"/>
      <c r="Z140" s="204"/>
      <c r="AA140" s="205"/>
      <c r="AB140" s="178"/>
      <c r="AC140" s="19" t="s">
        <v>24</v>
      </c>
      <c r="AD140" s="68" t="s">
        <v>25</v>
      </c>
      <c r="AH140" s="19" t="s">
        <v>24</v>
      </c>
      <c r="AI140" s="20" t="s">
        <v>25</v>
      </c>
    </row>
    <row r="141" spans="1:35" ht="22.5" customHeight="1" thickBot="1">
      <c r="A141" s="185"/>
      <c r="B141" s="215"/>
      <c r="C141" s="215"/>
      <c r="D141" s="215"/>
      <c r="E141" s="215"/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  <c r="P141" s="215"/>
      <c r="Q141" s="215"/>
      <c r="R141" s="215"/>
      <c r="S141" s="215"/>
      <c r="T141" s="215"/>
      <c r="U141" s="215"/>
      <c r="V141" s="215"/>
      <c r="W141" s="215"/>
      <c r="X141" s="215"/>
      <c r="Y141" s="215"/>
      <c r="Z141" s="215"/>
      <c r="AA141" s="216"/>
      <c r="AB141" s="197" t="s">
        <v>6</v>
      </c>
      <c r="AC141" s="198"/>
      <c r="AD141" s="199"/>
      <c r="AE141" s="67" t="s">
        <v>30</v>
      </c>
      <c r="AF141" s="37" t="s">
        <v>31</v>
      </c>
      <c r="AG141" s="38" t="s">
        <v>32</v>
      </c>
      <c r="AH141" s="213"/>
      <c r="AI141" s="214"/>
    </row>
    <row r="142" spans="1:35" ht="27.75" customHeight="1" thickBot="1" thickTop="1">
      <c r="A142" s="167" t="s">
        <v>7</v>
      </c>
      <c r="B142" s="173" t="s">
        <v>8</v>
      </c>
      <c r="C142" s="6"/>
      <c r="D142" s="51">
        <v>554640</v>
      </c>
      <c r="E142" s="17" t="s">
        <v>25</v>
      </c>
      <c r="F142" s="51">
        <v>554605</v>
      </c>
      <c r="G142" s="17" t="s">
        <v>25</v>
      </c>
      <c r="H142" s="51">
        <v>553580</v>
      </c>
      <c r="I142" s="17" t="s">
        <v>25</v>
      </c>
      <c r="J142" s="51">
        <v>549519</v>
      </c>
      <c r="K142" s="17" t="s">
        <v>25</v>
      </c>
      <c r="L142" s="51">
        <v>547325</v>
      </c>
      <c r="M142" s="17" t="s">
        <v>25</v>
      </c>
      <c r="N142" s="51">
        <v>548307</v>
      </c>
      <c r="O142" s="17" t="s">
        <v>25</v>
      </c>
      <c r="P142" s="51">
        <v>552989</v>
      </c>
      <c r="Q142" s="17" t="s">
        <v>25</v>
      </c>
      <c r="R142" s="51">
        <v>555820</v>
      </c>
      <c r="S142" s="17" t="s">
        <v>25</v>
      </c>
      <c r="T142" s="51">
        <v>555087</v>
      </c>
      <c r="U142" s="17" t="s">
        <v>25</v>
      </c>
      <c r="V142" s="51">
        <v>552707</v>
      </c>
      <c r="W142" s="17" t="s">
        <v>25</v>
      </c>
      <c r="X142" s="51">
        <v>551474</v>
      </c>
      <c r="Y142" s="17" t="s">
        <v>25</v>
      </c>
      <c r="Z142" s="57">
        <v>553481</v>
      </c>
      <c r="AA142" s="32" t="s">
        <v>25</v>
      </c>
      <c r="AB142" s="200"/>
      <c r="AC142" s="201"/>
      <c r="AD142" s="202"/>
      <c r="AE142" s="129">
        <f>(D142+F142+H142+J142+L142+N142+P142+R142+T142+V142+X142+Z142)/12</f>
        <v>552461.1666666666</v>
      </c>
      <c r="AF142" s="42"/>
      <c r="AG142" s="42"/>
      <c r="AH142" s="85"/>
      <c r="AI142" s="39"/>
    </row>
    <row r="143" spans="1:37" ht="27.75" customHeight="1" thickBot="1" thickTop="1">
      <c r="A143" s="167"/>
      <c r="B143" s="174"/>
      <c r="C143" s="94" t="s">
        <v>20</v>
      </c>
      <c r="D143" s="62">
        <f>D142-Z115</f>
        <v>4066</v>
      </c>
      <c r="E143" s="25">
        <f>D143/Z115</f>
        <v>0.007385019997311897</v>
      </c>
      <c r="F143" s="62">
        <f>F142-D142</f>
        <v>-35</v>
      </c>
      <c r="G143" s="25">
        <f>F143/D142</f>
        <v>-6.310399538439348E-05</v>
      </c>
      <c r="H143" s="62">
        <f>H142-F142</f>
        <v>-1025</v>
      </c>
      <c r="I143" s="25">
        <f>H143/F142</f>
        <v>-0.0018481622055336682</v>
      </c>
      <c r="J143" s="62">
        <f>J142-H142</f>
        <v>-4061</v>
      </c>
      <c r="K143" s="25">
        <f>J143/H142</f>
        <v>-0.007335886412081361</v>
      </c>
      <c r="L143" s="62">
        <f>L142-J142</f>
        <v>-2194</v>
      </c>
      <c r="M143" s="25">
        <f>L143/J142</f>
        <v>-0.003992582604059186</v>
      </c>
      <c r="N143" s="52">
        <f>N142-L142</f>
        <v>982</v>
      </c>
      <c r="O143" s="28">
        <f>N143/L142</f>
        <v>0.0017941807883798473</v>
      </c>
      <c r="P143" s="52">
        <f>P142-N142</f>
        <v>4682</v>
      </c>
      <c r="Q143" s="28">
        <f>P143/N142</f>
        <v>0.008539011903915143</v>
      </c>
      <c r="R143" s="52">
        <f>R142-P142</f>
        <v>2831</v>
      </c>
      <c r="S143" s="28">
        <f>R143/P142</f>
        <v>0.005119450838985947</v>
      </c>
      <c r="T143" s="52">
        <f>T142-R142</f>
        <v>-733</v>
      </c>
      <c r="U143" s="28">
        <f>T143/R142</f>
        <v>-0.0013187722644021447</v>
      </c>
      <c r="V143" s="52">
        <f>V142-T142</f>
        <v>-2380</v>
      </c>
      <c r="W143" s="28">
        <f>V143/T142</f>
        <v>-0.004287616175482402</v>
      </c>
      <c r="X143" s="52">
        <f>X142-V142</f>
        <v>-1233</v>
      </c>
      <c r="Y143" s="28">
        <f>X143/V142</f>
        <v>-0.0022308384008163456</v>
      </c>
      <c r="Z143" s="58">
        <f>Z142-X142</f>
        <v>2007</v>
      </c>
      <c r="AA143" s="33">
        <f>Z143/X142</f>
        <v>0.003639337484632095</v>
      </c>
      <c r="AB143" s="125"/>
      <c r="AC143" s="44"/>
      <c r="AD143" s="69"/>
      <c r="AE143" s="42"/>
      <c r="AF143" s="42"/>
      <c r="AG143" s="42"/>
      <c r="AH143" s="115"/>
      <c r="AJ143" s="86">
        <f>AE142-AB116</f>
        <v>9073.166666666628</v>
      </c>
      <c r="AK143" s="130">
        <f>AJ143/AB116</f>
        <v>0.016697399770820534</v>
      </c>
    </row>
    <row r="144" spans="1:35" ht="27.75" customHeight="1" thickBot="1" thickTop="1">
      <c r="A144" s="167"/>
      <c r="B144" s="175"/>
      <c r="C144" s="95" t="s">
        <v>21</v>
      </c>
      <c r="D144" s="53">
        <f>D142-D115</f>
        <v>13280</v>
      </c>
      <c r="E144" s="26">
        <f>D144/D115</f>
        <v>0.024530811290084234</v>
      </c>
      <c r="F144" s="53">
        <f>F142-F115</f>
        <v>10902</v>
      </c>
      <c r="G144" s="26">
        <f>F144/F115</f>
        <v>0.020051388349889555</v>
      </c>
      <c r="H144" s="53">
        <f>H142-H115</f>
        <v>10854</v>
      </c>
      <c r="I144" s="26">
        <f>H144/H115</f>
        <v>0.019999041873800038</v>
      </c>
      <c r="J144" s="53">
        <f>J142-J115</f>
        <v>9184</v>
      </c>
      <c r="K144" s="26">
        <f>J144/J115</f>
        <v>0.016996863057177493</v>
      </c>
      <c r="L144" s="53">
        <f>L142-L115</f>
        <v>10805</v>
      </c>
      <c r="M144" s="26">
        <f>L144/L115</f>
        <v>0.02013904421084023</v>
      </c>
      <c r="N144" s="53">
        <f>N142-N115</f>
        <v>10315</v>
      </c>
      <c r="O144" s="26">
        <f>N144/N115</f>
        <v>0.01917314755609749</v>
      </c>
      <c r="P144" s="53">
        <f>P142-P115</f>
        <v>10679</v>
      </c>
      <c r="Q144" s="26">
        <f>P144/P115</f>
        <v>0.01969168925522303</v>
      </c>
      <c r="R144" s="53">
        <f>R142-R115</f>
        <v>9939</v>
      </c>
      <c r="S144" s="26">
        <f>R144/R115</f>
        <v>0.01820726495335064</v>
      </c>
      <c r="T144" s="53">
        <f>T142-T115</f>
        <v>9567</v>
      </c>
      <c r="U144" s="26">
        <f>T144/T115</f>
        <v>0.017537395512538495</v>
      </c>
      <c r="V144" s="53">
        <f>V142-V115</f>
        <v>6769</v>
      </c>
      <c r="W144" s="26">
        <f>V144/V115</f>
        <v>0.012398843824756657</v>
      </c>
      <c r="X144" s="53">
        <f>X142-X115</f>
        <v>3677</v>
      </c>
      <c r="Y144" s="26">
        <f>X144/X115</f>
        <v>0.006712340520302229</v>
      </c>
      <c r="Z144" s="58">
        <f>Z142-Z115</f>
        <v>2907</v>
      </c>
      <c r="AA144" s="33">
        <f>Z144/Z115</f>
        <v>0.005279944203685608</v>
      </c>
      <c r="AB144" s="43"/>
      <c r="AC144" s="45"/>
      <c r="AD144" s="69"/>
      <c r="AE144" s="75" t="s">
        <v>30</v>
      </c>
      <c r="AF144" s="76" t="s">
        <v>31</v>
      </c>
      <c r="AG144" s="77" t="s">
        <v>32</v>
      </c>
      <c r="AH144" s="45"/>
      <c r="AI144" s="42"/>
    </row>
    <row r="145" spans="1:35" ht="27.75" customHeight="1" thickBot="1" thickTop="1">
      <c r="A145" s="167" t="s">
        <v>9</v>
      </c>
      <c r="B145" s="170" t="s">
        <v>19</v>
      </c>
      <c r="C145" s="96"/>
      <c r="D145" s="54">
        <v>16213</v>
      </c>
      <c r="E145" s="18" t="s">
        <v>25</v>
      </c>
      <c r="F145" s="54">
        <v>12404</v>
      </c>
      <c r="G145" s="18" t="s">
        <v>25</v>
      </c>
      <c r="H145" s="54">
        <v>12715</v>
      </c>
      <c r="I145" s="18" t="s">
        <v>25</v>
      </c>
      <c r="J145" s="54">
        <v>12063</v>
      </c>
      <c r="K145" s="18" t="s">
        <v>25</v>
      </c>
      <c r="L145" s="54">
        <v>11105</v>
      </c>
      <c r="M145" s="18" t="s">
        <v>25</v>
      </c>
      <c r="N145" s="54">
        <v>13645</v>
      </c>
      <c r="O145" s="18" t="s">
        <v>25</v>
      </c>
      <c r="P145" s="54">
        <v>19302</v>
      </c>
      <c r="Q145" s="18" t="s">
        <v>25</v>
      </c>
      <c r="R145" s="54">
        <v>15814</v>
      </c>
      <c r="S145" s="18" t="s">
        <v>25</v>
      </c>
      <c r="T145" s="54">
        <v>16377</v>
      </c>
      <c r="U145" s="18" t="s">
        <v>25</v>
      </c>
      <c r="V145" s="54">
        <v>15340</v>
      </c>
      <c r="W145" s="18" t="s">
        <v>25</v>
      </c>
      <c r="X145" s="54">
        <v>13356</v>
      </c>
      <c r="Y145" s="18" t="s">
        <v>25</v>
      </c>
      <c r="Z145" s="57">
        <v>15038</v>
      </c>
      <c r="AA145" s="32" t="s">
        <v>25</v>
      </c>
      <c r="AB145" s="27">
        <f>D145+F145+H145+J145+L145+N145+P145+R145+T145+V145+X145+Z145</f>
        <v>173372</v>
      </c>
      <c r="AC145" s="50"/>
      <c r="AD145" s="70"/>
      <c r="AE145" s="119">
        <v>103809</v>
      </c>
      <c r="AF145" s="120">
        <v>65755</v>
      </c>
      <c r="AG145" s="120">
        <v>3808</v>
      </c>
      <c r="AH145" s="21" t="s">
        <v>78</v>
      </c>
      <c r="AI145" s="24">
        <v>0.0422</v>
      </c>
    </row>
    <row r="146" spans="1:35" ht="27.75" customHeight="1" thickBot="1" thickTop="1">
      <c r="A146" s="167"/>
      <c r="B146" s="170"/>
      <c r="C146" s="94" t="s">
        <v>20</v>
      </c>
      <c r="D146" s="62">
        <f>D145-Z118</f>
        <v>1718</v>
      </c>
      <c r="E146" s="25">
        <f>D146/Z118</f>
        <v>0.11852362883753018</v>
      </c>
      <c r="F146" s="62">
        <f>F145-D145</f>
        <v>-3809</v>
      </c>
      <c r="G146" s="25">
        <f>F146/D145</f>
        <v>-0.2349349287608709</v>
      </c>
      <c r="H146" s="62">
        <f>H145-F145</f>
        <v>311</v>
      </c>
      <c r="I146" s="25">
        <f>H146/F145</f>
        <v>0.02507255723960013</v>
      </c>
      <c r="J146" s="62">
        <f>J145-H145</f>
        <v>-652</v>
      </c>
      <c r="K146" s="25">
        <f>J146/H145</f>
        <v>-0.05127801808887141</v>
      </c>
      <c r="L146" s="62">
        <f>L145-J145</f>
        <v>-958</v>
      </c>
      <c r="M146" s="25">
        <f>L146/J145</f>
        <v>-0.07941639724778247</v>
      </c>
      <c r="N146" s="52">
        <f>N145-L145</f>
        <v>2540</v>
      </c>
      <c r="O146" s="28">
        <f>N146/L145</f>
        <v>0.22872579918955427</v>
      </c>
      <c r="P146" s="52">
        <f>P145-N145</f>
        <v>5657</v>
      </c>
      <c r="Q146" s="28">
        <f>P146/N145</f>
        <v>0.41458409673873214</v>
      </c>
      <c r="R146" s="52">
        <f>R145-P145</f>
        <v>-3488</v>
      </c>
      <c r="S146" s="28">
        <f>R146/P145</f>
        <v>-0.18070666252201845</v>
      </c>
      <c r="T146" s="52">
        <f>T145-R145</f>
        <v>563</v>
      </c>
      <c r="U146" s="28">
        <f>T146/R145</f>
        <v>0.03560136587833565</v>
      </c>
      <c r="V146" s="52">
        <f>V145-T145</f>
        <v>-1037</v>
      </c>
      <c r="W146" s="28">
        <f>V146/T145</f>
        <v>-0.06332051047200342</v>
      </c>
      <c r="X146" s="52">
        <f>X145-V145</f>
        <v>-1984</v>
      </c>
      <c r="Y146" s="28">
        <f>X146/V145</f>
        <v>-0.12933507170795305</v>
      </c>
      <c r="Z146" s="58">
        <f>Z145-X145</f>
        <v>1682</v>
      </c>
      <c r="AA146" s="33">
        <f>Z146/X145</f>
        <v>0.12593590895477688</v>
      </c>
      <c r="AB146" s="99">
        <f>D145+F145+H145+J145+L145+N145+P145+R145+T145+V145+X145</f>
        <v>158334</v>
      </c>
      <c r="AC146" s="35"/>
      <c r="AD146" s="71"/>
      <c r="AE146" s="121"/>
      <c r="AF146" s="121"/>
      <c r="AG146" s="121"/>
      <c r="AH146" s="127"/>
      <c r="AI146" s="128"/>
    </row>
    <row r="147" spans="1:35" ht="27.75" customHeight="1" thickBot="1" thickTop="1">
      <c r="A147" s="167"/>
      <c r="B147" s="170"/>
      <c r="C147" s="95" t="s">
        <v>21</v>
      </c>
      <c r="D147" s="53">
        <f>D145-D118</f>
        <v>373</v>
      </c>
      <c r="E147" s="26">
        <f>D147/D118</f>
        <v>0.023547979797979797</v>
      </c>
      <c r="F147" s="53">
        <f>F145-F118</f>
        <v>14</v>
      </c>
      <c r="G147" s="26">
        <f>F147/F118</f>
        <v>0.0011299435028248588</v>
      </c>
      <c r="H147" s="53">
        <f>H145-H118</f>
        <v>353</v>
      </c>
      <c r="I147" s="26">
        <f>H147/H118</f>
        <v>0.02855524995955347</v>
      </c>
      <c r="J147" s="53">
        <f>J145-J118</f>
        <v>1057</v>
      </c>
      <c r="K147" s="26">
        <f>J147/J118</f>
        <v>0.09603852444121388</v>
      </c>
      <c r="L147" s="53">
        <f>L145-L118</f>
        <v>487</v>
      </c>
      <c r="M147" s="26">
        <f>L147/L118</f>
        <v>0.045865511395743075</v>
      </c>
      <c r="N147" s="53">
        <f>N145-N118</f>
        <v>158</v>
      </c>
      <c r="O147" s="26">
        <f>N147/N118</f>
        <v>0.01171498480017795</v>
      </c>
      <c r="P147" s="53">
        <f>P145-P118</f>
        <v>2432</v>
      </c>
      <c r="Q147" s="26">
        <f>P147/P118</f>
        <v>0.14416123295791344</v>
      </c>
      <c r="R147" s="53">
        <f>R145-R118</f>
        <v>756</v>
      </c>
      <c r="S147" s="26">
        <f>R147/R118</f>
        <v>0.050205870633550274</v>
      </c>
      <c r="T147" s="53">
        <f>T145-T118</f>
        <v>1466</v>
      </c>
      <c r="U147" s="26">
        <f>T147/T118</f>
        <v>0.09831667896184025</v>
      </c>
      <c r="V147" s="53">
        <f>V145-V118</f>
        <v>239</v>
      </c>
      <c r="W147" s="26">
        <f>V147/V118</f>
        <v>0.015826766439308654</v>
      </c>
      <c r="X147" s="53">
        <f>X145-X118</f>
        <v>-853</v>
      </c>
      <c r="Y147" s="26">
        <f>X147/X118</f>
        <v>-0.0600323738475614</v>
      </c>
      <c r="Z147" s="58">
        <f>Z145-Z118</f>
        <v>543</v>
      </c>
      <c r="AA147" s="33">
        <f>Z147/Z118</f>
        <v>0.037461193515005174</v>
      </c>
      <c r="AB147" s="84"/>
      <c r="AC147" s="35"/>
      <c r="AD147" s="72"/>
      <c r="AE147" s="75" t="s">
        <v>30</v>
      </c>
      <c r="AF147" s="76" t="s">
        <v>31</v>
      </c>
      <c r="AG147" s="77" t="s">
        <v>32</v>
      </c>
      <c r="AH147" s="106"/>
      <c r="AI147" s="3"/>
    </row>
    <row r="148" spans="1:35" ht="27.75" customHeight="1" thickBot="1" thickTop="1">
      <c r="A148" s="167" t="s">
        <v>10</v>
      </c>
      <c r="B148" s="170" t="s">
        <v>17</v>
      </c>
      <c r="C148" s="97"/>
      <c r="D148" s="55">
        <v>6056</v>
      </c>
      <c r="E148" s="18" t="s">
        <v>25</v>
      </c>
      <c r="F148" s="55">
        <v>6835</v>
      </c>
      <c r="G148" s="18" t="s">
        <v>25</v>
      </c>
      <c r="H148" s="55">
        <v>7373</v>
      </c>
      <c r="I148" s="18" t="s">
        <v>25</v>
      </c>
      <c r="J148" s="55">
        <v>8713</v>
      </c>
      <c r="K148" s="18" t="s">
        <v>25</v>
      </c>
      <c r="L148" s="55">
        <v>7376</v>
      </c>
      <c r="M148" s="18" t="s">
        <v>25</v>
      </c>
      <c r="N148" s="55">
        <v>6802</v>
      </c>
      <c r="O148" s="18" t="s">
        <v>25</v>
      </c>
      <c r="P148" s="55">
        <v>7541</v>
      </c>
      <c r="Q148" s="18" t="s">
        <v>25</v>
      </c>
      <c r="R148" s="55">
        <v>6570</v>
      </c>
      <c r="S148" s="18" t="s">
        <v>25</v>
      </c>
      <c r="T148" s="55">
        <v>9787</v>
      </c>
      <c r="U148" s="18" t="s">
        <v>25</v>
      </c>
      <c r="V148" s="55">
        <v>10004</v>
      </c>
      <c r="W148" s="18" t="s">
        <v>25</v>
      </c>
      <c r="X148" s="55">
        <v>7959</v>
      </c>
      <c r="Y148" s="18" t="s">
        <v>25</v>
      </c>
      <c r="Z148" s="57">
        <v>5795</v>
      </c>
      <c r="AA148" s="32" t="s">
        <v>25</v>
      </c>
      <c r="AB148" s="27">
        <f>D148+F148+H148+J148+L148+N148+P148+R148+T148+V148+X148+Z148</f>
        <v>90811</v>
      </c>
      <c r="AC148" s="50"/>
      <c r="AD148" s="70"/>
      <c r="AE148" s="122">
        <v>61725</v>
      </c>
      <c r="AF148" s="123">
        <v>27996</v>
      </c>
      <c r="AG148" s="124">
        <v>1090</v>
      </c>
      <c r="AH148" s="21" t="s">
        <v>79</v>
      </c>
      <c r="AI148" s="24">
        <v>0.1299</v>
      </c>
    </row>
    <row r="149" spans="1:35" ht="27.75" customHeight="1" thickBot="1" thickTop="1">
      <c r="A149" s="167"/>
      <c r="B149" s="170"/>
      <c r="C149" s="98" t="s">
        <v>20</v>
      </c>
      <c r="D149" s="62">
        <f>D148-Z121</f>
        <v>325</v>
      </c>
      <c r="E149" s="25">
        <f>D149/Z121</f>
        <v>0.05670912580701448</v>
      </c>
      <c r="F149" s="62">
        <f>F148-D148</f>
        <v>779</v>
      </c>
      <c r="G149" s="25">
        <f>F149/D148</f>
        <v>0.12863276089828268</v>
      </c>
      <c r="H149" s="62">
        <f>H148-F148</f>
        <v>538</v>
      </c>
      <c r="I149" s="25">
        <f>H149/F148</f>
        <v>0.0787125091441112</v>
      </c>
      <c r="J149" s="62">
        <f>J148-H148</f>
        <v>1340</v>
      </c>
      <c r="K149" s="25">
        <f>J149/H148</f>
        <v>0.18174420181744202</v>
      </c>
      <c r="L149" s="62">
        <f>L148-J148</f>
        <v>-1337</v>
      </c>
      <c r="M149" s="25">
        <f>L149/J148</f>
        <v>-0.15344886950533684</v>
      </c>
      <c r="N149" s="52">
        <f>N148-L148</f>
        <v>-574</v>
      </c>
      <c r="O149" s="28">
        <f>N149/L148</f>
        <v>-0.07781995661605207</v>
      </c>
      <c r="P149" s="52">
        <f>P148-N148</f>
        <v>739</v>
      </c>
      <c r="Q149" s="28">
        <f>P149/N148</f>
        <v>0.10864451631872979</v>
      </c>
      <c r="R149" s="52">
        <f>R148-P148</f>
        <v>-971</v>
      </c>
      <c r="S149" s="28">
        <f>R149/P148</f>
        <v>-0.12876276355920965</v>
      </c>
      <c r="T149" s="52">
        <f>T148-R148</f>
        <v>3217</v>
      </c>
      <c r="U149" s="28">
        <f>T149/R148</f>
        <v>0.48964992389649925</v>
      </c>
      <c r="V149" s="52">
        <f>V148-T148</f>
        <v>217</v>
      </c>
      <c r="W149" s="28">
        <f>V149/T148</f>
        <v>0.022172269336875446</v>
      </c>
      <c r="X149" s="52">
        <f>X148-V148</f>
        <v>-2045</v>
      </c>
      <c r="Y149" s="28">
        <f>X149/V148</f>
        <v>-0.20441823270691722</v>
      </c>
      <c r="Z149" s="58">
        <f>Z148-X148</f>
        <v>-2164</v>
      </c>
      <c r="AA149" s="33">
        <f>Z149/X148</f>
        <v>-0.27189345395150144</v>
      </c>
      <c r="AB149" s="99">
        <f>D148+F148+H148+J148+L148+N148+P148+R148+T148+V148+X148</f>
        <v>85016</v>
      </c>
      <c r="AC149" s="35"/>
      <c r="AD149" s="71"/>
      <c r="AE149" s="121"/>
      <c r="AF149" s="121"/>
      <c r="AG149" s="121"/>
      <c r="AH149" s="127"/>
      <c r="AI149" s="128"/>
    </row>
    <row r="150" spans="1:35" ht="27.75" customHeight="1" thickBot="1" thickTop="1">
      <c r="A150" s="167"/>
      <c r="B150" s="170"/>
      <c r="C150" s="95" t="s">
        <v>21</v>
      </c>
      <c r="D150" s="53">
        <f>D148-D121</f>
        <v>831</v>
      </c>
      <c r="E150" s="26">
        <f>D150/D121</f>
        <v>0.15904306220095693</v>
      </c>
      <c r="F150" s="53">
        <f>F148-F121</f>
        <v>1858</v>
      </c>
      <c r="G150" s="26">
        <f>F150/F121</f>
        <v>0.37331725939320876</v>
      </c>
      <c r="H150" s="53">
        <f>H148-H121</f>
        <v>-9</v>
      </c>
      <c r="I150" s="26">
        <f>H150/H121</f>
        <v>-0.001219181793551883</v>
      </c>
      <c r="J150" s="53">
        <f>J148-J121</f>
        <v>606</v>
      </c>
      <c r="K150" s="26">
        <f>J150/J121</f>
        <v>0.07475021586283459</v>
      </c>
      <c r="L150" s="53">
        <f>L148-L121</f>
        <v>-670</v>
      </c>
      <c r="M150" s="26">
        <f>L150/L121</f>
        <v>-0.08327119065374099</v>
      </c>
      <c r="N150" s="53">
        <f>N148-N121</f>
        <v>17</v>
      </c>
      <c r="O150" s="26">
        <f>N150/N121</f>
        <v>0.002505526897568165</v>
      </c>
      <c r="P150" s="53">
        <f>P148-P121</f>
        <v>1053</v>
      </c>
      <c r="Q150" s="26">
        <f>P150/P121</f>
        <v>0.1622996300863132</v>
      </c>
      <c r="R150" s="53">
        <f>R148-R121</f>
        <v>775</v>
      </c>
      <c r="S150" s="26">
        <f>R150/R121</f>
        <v>0.13373597929249353</v>
      </c>
      <c r="T150" s="53">
        <f>T148-T121</f>
        <v>855</v>
      </c>
      <c r="U150" s="26">
        <f>T150/T121</f>
        <v>0.09572324227496641</v>
      </c>
      <c r="V150" s="53">
        <f>V148-V121</f>
        <v>2965</v>
      </c>
      <c r="W150" s="26">
        <f>V150/V121</f>
        <v>0.42122460576786475</v>
      </c>
      <c r="X150" s="53">
        <f>X148-X121</f>
        <v>2093</v>
      </c>
      <c r="Y150" s="26">
        <f>X150/X121</f>
        <v>0.3568019093078759</v>
      </c>
      <c r="Z150" s="58">
        <f>Z148-Z121</f>
        <v>64</v>
      </c>
      <c r="AA150" s="33">
        <f>Z150/Z121</f>
        <v>0.01116733554353516</v>
      </c>
      <c r="AB150" s="84"/>
      <c r="AC150" s="35"/>
      <c r="AD150" s="72"/>
      <c r="AE150" s="75" t="s">
        <v>30</v>
      </c>
      <c r="AF150" s="76" t="s">
        <v>31</v>
      </c>
      <c r="AG150" s="77" t="s">
        <v>32</v>
      </c>
      <c r="AH150" s="127"/>
      <c r="AI150" s="3"/>
    </row>
    <row r="151" spans="1:35" ht="27.75" customHeight="1" thickBot="1" thickTop="1">
      <c r="A151" s="167" t="s">
        <v>11</v>
      </c>
      <c r="B151" s="170" t="s">
        <v>18</v>
      </c>
      <c r="C151" s="97"/>
      <c r="D151" s="55">
        <v>1992</v>
      </c>
      <c r="E151" s="18" t="s">
        <v>25</v>
      </c>
      <c r="F151" s="55">
        <v>2043</v>
      </c>
      <c r="G151" s="18" t="s">
        <v>25</v>
      </c>
      <c r="H151" s="55">
        <v>2579</v>
      </c>
      <c r="I151" s="18" t="s">
        <v>25</v>
      </c>
      <c r="J151" s="55">
        <v>3363</v>
      </c>
      <c r="K151" s="18" t="s">
        <v>25</v>
      </c>
      <c r="L151" s="55">
        <v>2467</v>
      </c>
      <c r="M151" s="18" t="s">
        <v>25</v>
      </c>
      <c r="N151" s="55">
        <v>2211</v>
      </c>
      <c r="O151" s="18" t="s">
        <v>25</v>
      </c>
      <c r="P151" s="55">
        <v>2694</v>
      </c>
      <c r="Q151" s="18" t="s">
        <v>25</v>
      </c>
      <c r="R151" s="55">
        <v>2942</v>
      </c>
      <c r="S151" s="18" t="s">
        <v>25</v>
      </c>
      <c r="T151" s="55">
        <v>3794</v>
      </c>
      <c r="U151" s="18" t="s">
        <v>25</v>
      </c>
      <c r="V151" s="55">
        <v>3564</v>
      </c>
      <c r="W151" s="18" t="s">
        <v>25</v>
      </c>
      <c r="X151" s="55">
        <v>2884</v>
      </c>
      <c r="Y151" s="18" t="s">
        <v>25</v>
      </c>
      <c r="Z151" s="57">
        <v>2348</v>
      </c>
      <c r="AA151" s="32" t="s">
        <v>25</v>
      </c>
      <c r="AB151" s="27">
        <f>D151+F151+H151+J151+L151+N151+P151+R151+T151+V151+X151+Z151</f>
        <v>32881</v>
      </c>
      <c r="AC151" s="50"/>
      <c r="AD151" s="70"/>
      <c r="AE151" s="122">
        <v>22204</v>
      </c>
      <c r="AF151" s="123">
        <v>10677</v>
      </c>
      <c r="AG151" s="124">
        <v>0</v>
      </c>
      <c r="AH151" s="21" t="s">
        <v>80</v>
      </c>
      <c r="AI151" s="24">
        <v>0.2421</v>
      </c>
    </row>
    <row r="152" spans="1:35" ht="27.75" customHeight="1" thickBot="1" thickTop="1">
      <c r="A152" s="167"/>
      <c r="B152" s="170"/>
      <c r="C152" s="98" t="s">
        <v>20</v>
      </c>
      <c r="D152" s="62">
        <f>D151-Z124</f>
        <v>-76</v>
      </c>
      <c r="E152" s="25">
        <f>D152/Z124</f>
        <v>-0.0367504835589942</v>
      </c>
      <c r="F152" s="62">
        <f>F151-D151</f>
        <v>51</v>
      </c>
      <c r="G152" s="25">
        <f>F152/D151</f>
        <v>0.025602409638554216</v>
      </c>
      <c r="H152" s="62">
        <f>H151-F151</f>
        <v>536</v>
      </c>
      <c r="I152" s="25">
        <f>H152/F151</f>
        <v>0.2623592755751346</v>
      </c>
      <c r="J152" s="62">
        <f>J151-H151</f>
        <v>784</v>
      </c>
      <c r="K152" s="25">
        <f>J152/H151</f>
        <v>0.30399379604497867</v>
      </c>
      <c r="L152" s="62">
        <f>L151-J151</f>
        <v>-896</v>
      </c>
      <c r="M152" s="25">
        <f>L152/J151</f>
        <v>-0.2664287838239667</v>
      </c>
      <c r="N152" s="52">
        <f>N151-L151</f>
        <v>-256</v>
      </c>
      <c r="O152" s="28">
        <f>N152/L151</f>
        <v>-0.1037697608431293</v>
      </c>
      <c r="P152" s="52">
        <f>P151-N151</f>
        <v>483</v>
      </c>
      <c r="Q152" s="28">
        <f>P152/N151</f>
        <v>0.21845318860244234</v>
      </c>
      <c r="R152" s="52">
        <f>R151-P151</f>
        <v>248</v>
      </c>
      <c r="S152" s="28">
        <f>R152/P151</f>
        <v>0.09205642167780252</v>
      </c>
      <c r="T152" s="52">
        <f>T151-R151</f>
        <v>852</v>
      </c>
      <c r="U152" s="28">
        <f>T152/R151</f>
        <v>0.2895989123045547</v>
      </c>
      <c r="V152" s="52">
        <f>V151-T151</f>
        <v>-230</v>
      </c>
      <c r="W152" s="28">
        <f>V152/T151</f>
        <v>-0.06062203479177649</v>
      </c>
      <c r="X152" s="52">
        <f>X151-V151</f>
        <v>-680</v>
      </c>
      <c r="Y152" s="28">
        <f>X152/V151</f>
        <v>-0.19079685746352412</v>
      </c>
      <c r="Z152" s="58">
        <f>Z151-X151</f>
        <v>-536</v>
      </c>
      <c r="AA152" s="33">
        <f>Z152/X151</f>
        <v>-0.18585298196948682</v>
      </c>
      <c r="AB152" s="99">
        <f>D151+F151+H151+J151+L151+N151+P151+R151+T151+V151+X151</f>
        <v>30533</v>
      </c>
      <c r="AC152" s="35"/>
      <c r="AD152" s="71"/>
      <c r="AE152" s="121"/>
      <c r="AF152" s="121"/>
      <c r="AG152" s="121"/>
      <c r="AH152" s="127"/>
      <c r="AI152" s="128"/>
    </row>
    <row r="153" spans="1:35" ht="27.75" customHeight="1" thickBot="1" thickTop="1">
      <c r="A153" s="167"/>
      <c r="B153" s="170"/>
      <c r="C153" s="95" t="s">
        <v>21</v>
      </c>
      <c r="D153" s="53">
        <f>D151-D124</f>
        <v>97</v>
      </c>
      <c r="E153" s="26">
        <f>D153/D124</f>
        <v>0.05118733509234828</v>
      </c>
      <c r="F153" s="53">
        <f>F151-F124</f>
        <v>224</v>
      </c>
      <c r="G153" s="26">
        <f>F153/F124</f>
        <v>0.12314458493677845</v>
      </c>
      <c r="H153" s="53">
        <f>H151-H124</f>
        <v>-405</v>
      </c>
      <c r="I153" s="26">
        <f>H153/H124</f>
        <v>-0.13572386058981234</v>
      </c>
      <c r="J153" s="53">
        <f>J151-J124</f>
        <v>875</v>
      </c>
      <c r="K153" s="26">
        <f>J153/J124</f>
        <v>0.3516881028938907</v>
      </c>
      <c r="L153" s="53">
        <f>L151-L124</f>
        <v>230</v>
      </c>
      <c r="M153" s="26">
        <f>L153/L124</f>
        <v>0.10281627179257935</v>
      </c>
      <c r="N153" s="53">
        <f>N151-N124</f>
        <v>303</v>
      </c>
      <c r="O153" s="26">
        <f>N153/N124</f>
        <v>0.15880503144654087</v>
      </c>
      <c r="P153" s="53">
        <f>P151-P124</f>
        <v>837</v>
      </c>
      <c r="Q153" s="26">
        <f>P153/P124</f>
        <v>0.4507269789983845</v>
      </c>
      <c r="R153" s="53">
        <f>R151-R124</f>
        <v>812</v>
      </c>
      <c r="S153" s="26">
        <f>R153/R124</f>
        <v>0.3812206572769953</v>
      </c>
      <c r="T153" s="53">
        <f>T151-T124</f>
        <v>780</v>
      </c>
      <c r="U153" s="26">
        <f>T153/T124</f>
        <v>0.258792302587923</v>
      </c>
      <c r="V153" s="53">
        <f>V151-V124</f>
        <v>1396</v>
      </c>
      <c r="W153" s="26">
        <f>V153/V124</f>
        <v>0.6439114391143912</v>
      </c>
      <c r="X153" s="53">
        <f>X151-X124</f>
        <v>980</v>
      </c>
      <c r="Y153" s="26">
        <f>X153/X124</f>
        <v>0.5147058823529411</v>
      </c>
      <c r="Z153" s="58">
        <f>Z151-Z124</f>
        <v>280</v>
      </c>
      <c r="AA153" s="33">
        <f>Z153/Z124</f>
        <v>0.13539651837524178</v>
      </c>
      <c r="AB153" s="84"/>
      <c r="AC153" s="35"/>
      <c r="AD153" s="72"/>
      <c r="AE153" s="75" t="s">
        <v>30</v>
      </c>
      <c r="AF153" s="76" t="s">
        <v>31</v>
      </c>
      <c r="AG153" s="77" t="s">
        <v>32</v>
      </c>
      <c r="AH153" s="106"/>
      <c r="AI153" s="3"/>
    </row>
    <row r="154" spans="1:35" ht="27.75" customHeight="1" thickBot="1" thickTop="1">
      <c r="A154" s="167" t="s">
        <v>12</v>
      </c>
      <c r="B154" s="170" t="s">
        <v>16</v>
      </c>
      <c r="C154" s="97"/>
      <c r="D154" s="55">
        <v>11000</v>
      </c>
      <c r="E154" s="18" t="s">
        <v>25</v>
      </c>
      <c r="F154" s="55">
        <v>7442</v>
      </c>
      <c r="G154" s="18" t="s">
        <v>25</v>
      </c>
      <c r="H154" s="55">
        <v>7877</v>
      </c>
      <c r="I154" s="18" t="s">
        <v>25</v>
      </c>
      <c r="J154" s="55">
        <v>7851</v>
      </c>
      <c r="K154" s="18" t="s">
        <v>25</v>
      </c>
      <c r="L154" s="55">
        <v>7399</v>
      </c>
      <c r="M154" s="18" t="s">
        <v>25</v>
      </c>
      <c r="N154" s="55">
        <v>6804</v>
      </c>
      <c r="O154" s="18" t="s">
        <v>25</v>
      </c>
      <c r="P154" s="55">
        <v>9104</v>
      </c>
      <c r="Q154" s="18" t="s">
        <v>25</v>
      </c>
      <c r="R154" s="55">
        <v>9188</v>
      </c>
      <c r="S154" s="18" t="s">
        <v>25</v>
      </c>
      <c r="T154" s="55">
        <v>8148</v>
      </c>
      <c r="U154" s="18" t="s">
        <v>25</v>
      </c>
      <c r="V154" s="55">
        <v>8118</v>
      </c>
      <c r="W154" s="18" t="s">
        <v>25</v>
      </c>
      <c r="X154" s="55">
        <v>7680</v>
      </c>
      <c r="Y154" s="18" t="s">
        <v>25</v>
      </c>
      <c r="Z154" s="57">
        <v>9796</v>
      </c>
      <c r="AA154" s="32" t="s">
        <v>25</v>
      </c>
      <c r="AB154" s="27">
        <f>D154+F154+H154+J154+L154+N154+P154+R154+T154+V154+X154+Z154</f>
        <v>100407</v>
      </c>
      <c r="AC154" s="50"/>
      <c r="AD154" s="70"/>
      <c r="AE154" s="122">
        <v>58431</v>
      </c>
      <c r="AF154" s="123">
        <v>40701</v>
      </c>
      <c r="AG154" s="124">
        <v>1275</v>
      </c>
      <c r="AH154" s="21" t="s">
        <v>81</v>
      </c>
      <c r="AI154" s="24">
        <v>0.041</v>
      </c>
    </row>
    <row r="155" spans="1:35" ht="27.75" customHeight="1" thickBot="1" thickTop="1">
      <c r="A155" s="167"/>
      <c r="B155" s="170"/>
      <c r="C155" s="98" t="s">
        <v>20</v>
      </c>
      <c r="D155" s="62">
        <f>D154-Z127</f>
        <v>1745</v>
      </c>
      <c r="E155" s="25">
        <f>D155/Z127</f>
        <v>0.18854673149648837</v>
      </c>
      <c r="F155" s="62">
        <f>F154-D154</f>
        <v>-3558</v>
      </c>
      <c r="G155" s="25">
        <f>F155/D154</f>
        <v>-0.32345454545454544</v>
      </c>
      <c r="H155" s="62">
        <f>H154-F154</f>
        <v>435</v>
      </c>
      <c r="I155" s="25">
        <f>H155/F154</f>
        <v>0.058452029024455794</v>
      </c>
      <c r="J155" s="62">
        <f>J154-H154</f>
        <v>-26</v>
      </c>
      <c r="K155" s="25">
        <f>J155/H154</f>
        <v>-0.0033007490161228894</v>
      </c>
      <c r="L155" s="62">
        <f>L154-J154</f>
        <v>-452</v>
      </c>
      <c r="M155" s="25">
        <f>L155/J154</f>
        <v>-0.05757228378550503</v>
      </c>
      <c r="N155" s="52">
        <f>N154-L154</f>
        <v>-595</v>
      </c>
      <c r="O155" s="28">
        <f>N155/L154</f>
        <v>-0.0804162724692526</v>
      </c>
      <c r="P155" s="52">
        <f>P154-N154</f>
        <v>2300</v>
      </c>
      <c r="Q155" s="28">
        <f>P155/N154</f>
        <v>0.33803644914756026</v>
      </c>
      <c r="R155" s="52">
        <f>R154-P154</f>
        <v>84</v>
      </c>
      <c r="S155" s="28">
        <f>R155/P154</f>
        <v>0.00922671353251318</v>
      </c>
      <c r="T155" s="52">
        <f>T154-R154</f>
        <v>-1040</v>
      </c>
      <c r="U155" s="28">
        <f>T155/R154</f>
        <v>-0.11319111885067479</v>
      </c>
      <c r="V155" s="52">
        <f>V154-T154</f>
        <v>-30</v>
      </c>
      <c r="W155" s="28">
        <f>V155/T154</f>
        <v>-0.003681885125184094</v>
      </c>
      <c r="X155" s="52">
        <f>X154-V154</f>
        <v>-438</v>
      </c>
      <c r="Y155" s="28">
        <f>X155/V154</f>
        <v>-0.05395417590539542</v>
      </c>
      <c r="Z155" s="58">
        <f>Z154-X154</f>
        <v>2116</v>
      </c>
      <c r="AA155" s="33">
        <f>Z155/X154</f>
        <v>0.2755208333333333</v>
      </c>
      <c r="AB155" s="99">
        <f>D154+F154+H154+J154+L154+N154+P154+R154+T154+V154+X154</f>
        <v>90611</v>
      </c>
      <c r="AC155" s="9"/>
      <c r="AD155" s="73"/>
      <c r="AE155" s="116"/>
      <c r="AF155" s="117"/>
      <c r="AG155" s="117"/>
      <c r="AH155" s="9"/>
      <c r="AI155" s="128"/>
    </row>
    <row r="156" spans="1:34" ht="27.75" customHeight="1" thickBot="1" thickTop="1">
      <c r="A156" s="167"/>
      <c r="B156" s="170"/>
      <c r="C156" s="95" t="s">
        <v>21</v>
      </c>
      <c r="D156" s="53">
        <f>D154-D127</f>
        <v>267</v>
      </c>
      <c r="E156" s="26">
        <f>D156/D127</f>
        <v>0.02487654896114786</v>
      </c>
      <c r="F156" s="53">
        <f>F154-F127</f>
        <v>-662</v>
      </c>
      <c r="G156" s="26">
        <f>F156/F127</f>
        <v>-0.08168805528134254</v>
      </c>
      <c r="H156" s="53">
        <f>H154-H127</f>
        <v>489</v>
      </c>
      <c r="I156" s="26">
        <f>H156/H127</f>
        <v>0.06618841364374661</v>
      </c>
      <c r="J156" s="53">
        <f>J154-J127</f>
        <v>1376</v>
      </c>
      <c r="K156" s="26">
        <f>J156/J127</f>
        <v>0.2125096525096525</v>
      </c>
      <c r="L156" s="53">
        <f>L154-L127</f>
        <v>750</v>
      </c>
      <c r="M156" s="26">
        <f>L156/L127</f>
        <v>0.11279891713039555</v>
      </c>
      <c r="N156" s="53">
        <f>N154-N127</f>
        <v>-74</v>
      </c>
      <c r="O156" s="26">
        <f>N156/N127</f>
        <v>-0.01075894155277697</v>
      </c>
      <c r="P156" s="53">
        <f>P154-P127</f>
        <v>628</v>
      </c>
      <c r="Q156" s="26">
        <f>P156/P127</f>
        <v>0.07409155261915998</v>
      </c>
      <c r="R156" s="53">
        <f>R154-R127</f>
        <v>285</v>
      </c>
      <c r="S156" s="26">
        <f>R156/R127</f>
        <v>0.03201168145568909</v>
      </c>
      <c r="T156" s="53">
        <f>T154-T127</f>
        <v>685</v>
      </c>
      <c r="U156" s="26">
        <f>T156/T127</f>
        <v>0.09178614498191076</v>
      </c>
      <c r="V156" s="53">
        <f>V154-V127</f>
        <v>158</v>
      </c>
      <c r="W156" s="26">
        <f>V156/V127</f>
        <v>0.01984924623115578</v>
      </c>
      <c r="X156" s="53">
        <f>X154-X127</f>
        <v>-488</v>
      </c>
      <c r="Y156" s="26">
        <f>X156/X127</f>
        <v>-0.059745347698334964</v>
      </c>
      <c r="Z156" s="58">
        <f>Z154-Z127</f>
        <v>541</v>
      </c>
      <c r="AA156" s="33">
        <f>Z156/Z127</f>
        <v>0.058454889249054565</v>
      </c>
      <c r="AB156" s="8"/>
      <c r="AC156" s="7"/>
      <c r="AD156" s="74"/>
      <c r="AE156" s="117"/>
      <c r="AF156" s="117"/>
      <c r="AG156" s="117"/>
      <c r="AH156" s="7"/>
    </row>
    <row r="157" spans="1:34" ht="27.75" customHeight="1" thickBot="1">
      <c r="A157" s="171" t="s">
        <v>13</v>
      </c>
      <c r="B157" s="212"/>
      <c r="C157" s="212"/>
      <c r="D157" s="212"/>
      <c r="E157" s="212"/>
      <c r="F157" s="212"/>
      <c r="G157" s="212"/>
      <c r="H157" s="212"/>
      <c r="I157" s="212"/>
      <c r="J157" s="212"/>
      <c r="K157" s="212"/>
      <c r="L157" s="212"/>
      <c r="M157" s="212"/>
      <c r="N157" s="212"/>
      <c r="O157" s="212"/>
      <c r="P157" s="212"/>
      <c r="Q157" s="212"/>
      <c r="R157" s="212"/>
      <c r="S157" s="212"/>
      <c r="T157" s="212"/>
      <c r="U157" s="212"/>
      <c r="V157" s="212"/>
      <c r="W157" s="212"/>
      <c r="X157" s="212"/>
      <c r="Y157" s="212"/>
      <c r="Z157" s="212"/>
      <c r="AA157" s="212"/>
      <c r="AB157" s="8"/>
      <c r="AC157" s="7"/>
      <c r="AD157" s="74"/>
      <c r="AH157" s="7"/>
    </row>
    <row r="158" spans="1:34" ht="27.75" customHeight="1" thickBot="1">
      <c r="A158" s="167" t="s">
        <v>14</v>
      </c>
      <c r="B158" s="173" t="s">
        <v>15</v>
      </c>
      <c r="C158" s="4"/>
      <c r="D158" s="55">
        <v>12479</v>
      </c>
      <c r="E158" s="18" t="s">
        <v>25</v>
      </c>
      <c r="F158" s="55">
        <v>13726</v>
      </c>
      <c r="G158" s="18" t="s">
        <v>25</v>
      </c>
      <c r="H158" s="55">
        <v>14235</v>
      </c>
      <c r="I158" s="18" t="s">
        <v>25</v>
      </c>
      <c r="J158" s="55">
        <v>13807</v>
      </c>
      <c r="K158" s="18" t="s">
        <v>25</v>
      </c>
      <c r="L158" s="55">
        <v>14462</v>
      </c>
      <c r="M158" s="18" t="s">
        <v>25</v>
      </c>
      <c r="N158" s="55">
        <v>13611</v>
      </c>
      <c r="O158" s="18" t="s">
        <v>25</v>
      </c>
      <c r="P158" s="55">
        <v>13255</v>
      </c>
      <c r="Q158" s="18" t="s">
        <v>25</v>
      </c>
      <c r="R158" s="55">
        <v>13462</v>
      </c>
      <c r="S158" s="18" t="s">
        <v>25</v>
      </c>
      <c r="T158" s="55">
        <v>15690</v>
      </c>
      <c r="U158" s="18" t="s">
        <v>25</v>
      </c>
      <c r="V158" s="55">
        <v>13597</v>
      </c>
      <c r="W158" s="18" t="s">
        <v>25</v>
      </c>
      <c r="X158" s="55">
        <v>13818</v>
      </c>
      <c r="Y158" s="18" t="s">
        <v>25</v>
      </c>
      <c r="Z158" s="57">
        <v>12969</v>
      </c>
      <c r="AA158" s="32" t="s">
        <v>25</v>
      </c>
      <c r="AB158" s="103">
        <f>(D158+F158+H158+J158+L158+N158+P158+R158+T158+V158+X158+Z158)/12</f>
        <v>13759.25</v>
      </c>
      <c r="AC158" s="7"/>
      <c r="AD158" s="74"/>
      <c r="AE158" s="107" t="s">
        <v>106</v>
      </c>
      <c r="AF158" s="102">
        <f>AB158-AB131</f>
        <v>2216.25</v>
      </c>
      <c r="AH158" s="64"/>
    </row>
    <row r="159" spans="1:34" ht="27.75" customHeight="1" thickBot="1" thickTop="1">
      <c r="A159" s="167"/>
      <c r="B159" s="174"/>
      <c r="C159" s="98" t="s">
        <v>20</v>
      </c>
      <c r="D159" s="62">
        <f>D158-Z131</f>
        <v>766</v>
      </c>
      <c r="E159" s="25">
        <f>D159/Z131</f>
        <v>0.06539742166823188</v>
      </c>
      <c r="F159" s="62">
        <f>F158-D158</f>
        <v>1247</v>
      </c>
      <c r="G159" s="25">
        <f>F159/D158</f>
        <v>0.09992787883644523</v>
      </c>
      <c r="H159" s="62">
        <f>H158-F158</f>
        <v>509</v>
      </c>
      <c r="I159" s="25">
        <f>H159/F158</f>
        <v>0.03708290834911846</v>
      </c>
      <c r="J159" s="62">
        <f>J158-H158</f>
        <v>-428</v>
      </c>
      <c r="K159" s="25">
        <f>J159/H158</f>
        <v>-0.030066736916051984</v>
      </c>
      <c r="L159" s="62">
        <f>L158-J158</f>
        <v>655</v>
      </c>
      <c r="M159" s="25">
        <f>L159/J158</f>
        <v>0.047439704497718546</v>
      </c>
      <c r="N159" s="52">
        <f>N158-L158</f>
        <v>-851</v>
      </c>
      <c r="O159" s="28">
        <f>N159/L158</f>
        <v>-0.05884386668510579</v>
      </c>
      <c r="P159" s="52">
        <f>P158-N158</f>
        <v>-356</v>
      </c>
      <c r="Q159" s="28">
        <f>P159/N158</f>
        <v>-0.026155315553596355</v>
      </c>
      <c r="R159" s="52">
        <f>R158-P158</f>
        <v>207</v>
      </c>
      <c r="S159" s="28">
        <f>R159/P158</f>
        <v>0.015616748396831385</v>
      </c>
      <c r="T159" s="52">
        <f>T158-R158</f>
        <v>2228</v>
      </c>
      <c r="U159" s="28">
        <f>T159/R158</f>
        <v>0.16550289704352994</v>
      </c>
      <c r="V159" s="52">
        <f>V158-T158</f>
        <v>-2093</v>
      </c>
      <c r="W159" s="28">
        <f>V159/T158</f>
        <v>-0.13339706819630337</v>
      </c>
      <c r="X159" s="52">
        <f>X158-V158</f>
        <v>221</v>
      </c>
      <c r="Y159" s="28">
        <f>X159/V158</f>
        <v>0.016253585349709495</v>
      </c>
      <c r="Z159" s="58">
        <f>Z158-X158</f>
        <v>-849</v>
      </c>
      <c r="AA159" s="33">
        <f>Z159/X158</f>
        <v>-0.06144159791576205</v>
      </c>
      <c r="AB159" s="8"/>
      <c r="AC159" s="7"/>
      <c r="AD159" s="74"/>
      <c r="AF159" s="141">
        <f>AF158/AB131</f>
        <v>0.19199948020445293</v>
      </c>
      <c r="AH159" s="7"/>
    </row>
    <row r="160" spans="1:34" ht="27.75" customHeight="1" thickBot="1" thickTop="1">
      <c r="A160" s="167"/>
      <c r="B160" s="175"/>
      <c r="C160" s="95" t="s">
        <v>21</v>
      </c>
      <c r="D160" s="53">
        <f>D158-D131</f>
        <v>2228</v>
      </c>
      <c r="E160" s="26">
        <f>D160/D131</f>
        <v>0.21734464930250708</v>
      </c>
      <c r="F160" s="53">
        <f>F158-F131</f>
        <v>2342</v>
      </c>
      <c r="G160" s="26">
        <f>F160/F131</f>
        <v>0.20572733661278989</v>
      </c>
      <c r="H160" s="53">
        <f>H158-H131</f>
        <v>1243</v>
      </c>
      <c r="I160" s="26">
        <f>H160/H131</f>
        <v>0.09567426108374384</v>
      </c>
      <c r="J160" s="53">
        <f>J158-J131</f>
        <v>1963</v>
      </c>
      <c r="K160" s="26">
        <f>J160/J131</f>
        <v>0.16573792637622425</v>
      </c>
      <c r="L160" s="53">
        <f>L158-L131</f>
        <v>3008</v>
      </c>
      <c r="M160" s="26">
        <f>L160/L131</f>
        <v>0.26261568011175135</v>
      </c>
      <c r="N160" s="53">
        <f>N158-N131</f>
        <v>2279</v>
      </c>
      <c r="O160" s="26">
        <f>N160/N131</f>
        <v>0.20111189551711967</v>
      </c>
      <c r="P160" s="53">
        <f>P158-P131</f>
        <v>2223</v>
      </c>
      <c r="Q160" s="26">
        <f>P160/P131</f>
        <v>0.20150471356055114</v>
      </c>
      <c r="R160" s="53">
        <f>R158-R131</f>
        <v>1802</v>
      </c>
      <c r="S160" s="26">
        <f>R160/R131</f>
        <v>0.15454545454545454</v>
      </c>
      <c r="T160" s="53">
        <f>T158-T131</f>
        <v>3958</v>
      </c>
      <c r="U160" s="26">
        <f>T160/T131</f>
        <v>0.33736788271394474</v>
      </c>
      <c r="V160" s="53">
        <f>V158-V131</f>
        <v>2105</v>
      </c>
      <c r="W160" s="26">
        <f>V160/V131</f>
        <v>0.18317090149669335</v>
      </c>
      <c r="X160" s="53">
        <f>X158-X131</f>
        <v>2188</v>
      </c>
      <c r="Y160" s="26">
        <f>X160/X131</f>
        <v>0.188134135855546</v>
      </c>
      <c r="Z160" s="58">
        <f>Z158-Z131</f>
        <v>1256</v>
      </c>
      <c r="AA160" s="33">
        <f>Z160/Z131</f>
        <v>0.10723128148211389</v>
      </c>
      <c r="AB160" s="8"/>
      <c r="AC160" s="7"/>
      <c r="AD160" s="74"/>
      <c r="AH160" s="7"/>
    </row>
    <row r="161" ht="12.75">
      <c r="A161" s="118"/>
    </row>
    <row r="163" spans="1:33" ht="25.5" customHeight="1">
      <c r="A163" s="188" t="s">
        <v>83</v>
      </c>
      <c r="B163" s="188"/>
      <c r="C163" s="188"/>
      <c r="D163" s="188"/>
      <c r="E163" s="188"/>
      <c r="F163" s="188"/>
      <c r="G163" s="188"/>
      <c r="H163" s="188"/>
      <c r="I163" s="188"/>
      <c r="J163" s="188"/>
      <c r="K163" s="188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  <c r="Z163" s="189"/>
      <c r="AA163" s="189"/>
      <c r="AB163" s="189"/>
      <c r="AC163" s="189"/>
      <c r="AD163" s="189"/>
      <c r="AE163" s="190"/>
      <c r="AF163" s="190"/>
      <c r="AG163" s="190"/>
    </row>
    <row r="164" ht="13.5" thickBot="1"/>
    <row r="165" spans="1:35" ht="21" customHeight="1" thickBot="1">
      <c r="A165" s="191" t="s">
        <v>42</v>
      </c>
      <c r="B165" s="192" t="s">
        <v>58</v>
      </c>
      <c r="C165" s="194"/>
      <c r="D165" s="171" t="s">
        <v>82</v>
      </c>
      <c r="E165" s="195"/>
      <c r="F165" s="195"/>
      <c r="G165" s="195"/>
      <c r="H165" s="195"/>
      <c r="I165" s="195"/>
      <c r="J165" s="195"/>
      <c r="K165" s="195"/>
      <c r="L165" s="195"/>
      <c r="M165" s="195"/>
      <c r="N165" s="195"/>
      <c r="O165" s="195"/>
      <c r="P165" s="195"/>
      <c r="Q165" s="195"/>
      <c r="R165" s="195"/>
      <c r="S165" s="195"/>
      <c r="T165" s="195"/>
      <c r="U165" s="195"/>
      <c r="V165" s="195"/>
      <c r="W165" s="195"/>
      <c r="X165" s="195"/>
      <c r="Y165" s="195"/>
      <c r="Z165" s="195"/>
      <c r="AA165" s="196"/>
      <c r="AB165" s="176" t="s">
        <v>22</v>
      </c>
      <c r="AC165" s="181" t="s">
        <v>23</v>
      </c>
      <c r="AD165" s="206"/>
      <c r="AE165" s="208" t="s">
        <v>22</v>
      </c>
      <c r="AF165" s="209"/>
      <c r="AG165" s="209"/>
      <c r="AH165" s="181" t="s">
        <v>23</v>
      </c>
      <c r="AI165" s="182"/>
    </row>
    <row r="166" spans="1:35" ht="25.5" customHeight="1" thickBot="1" thickTop="1">
      <c r="A166" s="191"/>
      <c r="B166" s="193"/>
      <c r="C166" s="167"/>
      <c r="D166" s="168" t="s">
        <v>4</v>
      </c>
      <c r="E166" s="169"/>
      <c r="F166" s="168" t="s">
        <v>5</v>
      </c>
      <c r="G166" s="169"/>
      <c r="H166" s="168" t="s">
        <v>26</v>
      </c>
      <c r="I166" s="169"/>
      <c r="J166" s="168" t="s">
        <v>27</v>
      </c>
      <c r="K166" s="169"/>
      <c r="L166" s="168" t="s">
        <v>28</v>
      </c>
      <c r="M166" s="169"/>
      <c r="N166" s="168" t="s">
        <v>29</v>
      </c>
      <c r="O166" s="169"/>
      <c r="P166" s="168" t="s">
        <v>33</v>
      </c>
      <c r="Q166" s="169"/>
      <c r="R166" s="168" t="s">
        <v>35</v>
      </c>
      <c r="S166" s="169"/>
      <c r="T166" s="168" t="s">
        <v>40</v>
      </c>
      <c r="U166" s="169"/>
      <c r="V166" s="168" t="s">
        <v>41</v>
      </c>
      <c r="W166" s="169"/>
      <c r="X166" s="168" t="s">
        <v>44</v>
      </c>
      <c r="Y166" s="169"/>
      <c r="Z166" s="210" t="s">
        <v>45</v>
      </c>
      <c r="AA166" s="211"/>
      <c r="AB166" s="177"/>
      <c r="AC166" s="183"/>
      <c r="AD166" s="207"/>
      <c r="AE166" s="208"/>
      <c r="AF166" s="209"/>
      <c r="AG166" s="209"/>
      <c r="AH166" s="183"/>
      <c r="AI166" s="184"/>
    </row>
    <row r="167" spans="1:35" ht="22.5" customHeight="1" thickBot="1" thickTop="1">
      <c r="A167" s="2"/>
      <c r="B167" s="1"/>
      <c r="C167" s="203" t="s">
        <v>34</v>
      </c>
      <c r="D167" s="204"/>
      <c r="E167" s="204"/>
      <c r="F167" s="204"/>
      <c r="G167" s="204"/>
      <c r="H167" s="204"/>
      <c r="I167" s="204"/>
      <c r="J167" s="204"/>
      <c r="K167" s="204"/>
      <c r="L167" s="204"/>
      <c r="M167" s="204"/>
      <c r="N167" s="204"/>
      <c r="O167" s="204"/>
      <c r="P167" s="204"/>
      <c r="Q167" s="204"/>
      <c r="R167" s="204"/>
      <c r="S167" s="204"/>
      <c r="T167" s="204"/>
      <c r="U167" s="204"/>
      <c r="V167" s="204"/>
      <c r="W167" s="204"/>
      <c r="X167" s="204"/>
      <c r="Y167" s="204"/>
      <c r="Z167" s="204"/>
      <c r="AA167" s="205"/>
      <c r="AB167" s="178"/>
      <c r="AC167" s="19" t="s">
        <v>24</v>
      </c>
      <c r="AD167" s="68" t="s">
        <v>25</v>
      </c>
      <c r="AH167" s="19" t="s">
        <v>24</v>
      </c>
      <c r="AI167" s="20" t="s">
        <v>25</v>
      </c>
    </row>
    <row r="168" spans="1:35" ht="13.5" thickBot="1">
      <c r="A168" s="185"/>
      <c r="B168" s="215"/>
      <c r="C168" s="215"/>
      <c r="D168" s="215"/>
      <c r="E168" s="215"/>
      <c r="F168" s="215"/>
      <c r="G168" s="215"/>
      <c r="H168" s="215"/>
      <c r="I168" s="215"/>
      <c r="J168" s="215"/>
      <c r="K168" s="215"/>
      <c r="L168" s="215"/>
      <c r="M168" s="215"/>
      <c r="N168" s="215"/>
      <c r="O168" s="215"/>
      <c r="P168" s="215"/>
      <c r="Q168" s="215"/>
      <c r="R168" s="215"/>
      <c r="S168" s="215"/>
      <c r="T168" s="215"/>
      <c r="U168" s="215"/>
      <c r="V168" s="215"/>
      <c r="W168" s="215"/>
      <c r="X168" s="215"/>
      <c r="Y168" s="215"/>
      <c r="Z168" s="215"/>
      <c r="AA168" s="216"/>
      <c r="AB168" s="197" t="s">
        <v>6</v>
      </c>
      <c r="AC168" s="198"/>
      <c r="AD168" s="199"/>
      <c r="AE168" s="67" t="s">
        <v>30</v>
      </c>
      <c r="AF168" s="37" t="s">
        <v>31</v>
      </c>
      <c r="AG168" s="38" t="s">
        <v>32</v>
      </c>
      <c r="AH168" s="213"/>
      <c r="AI168" s="214"/>
    </row>
    <row r="169" spans="1:35" ht="24.75" customHeight="1" thickBot="1" thickTop="1">
      <c r="A169" s="167" t="s">
        <v>7</v>
      </c>
      <c r="B169" s="173" t="s">
        <v>8</v>
      </c>
      <c r="C169" s="6"/>
      <c r="D169" s="51">
        <v>557314</v>
      </c>
      <c r="E169" s="17" t="s">
        <v>25</v>
      </c>
      <c r="F169" s="51">
        <v>556892</v>
      </c>
      <c r="G169" s="17" t="s">
        <v>25</v>
      </c>
      <c r="H169" s="51">
        <v>552452</v>
      </c>
      <c r="I169" s="17" t="s">
        <v>25</v>
      </c>
      <c r="J169" s="51">
        <v>546739</v>
      </c>
      <c r="K169" s="17" t="s">
        <v>25</v>
      </c>
      <c r="L169" s="51">
        <v>544594</v>
      </c>
      <c r="M169" s="17" t="s">
        <v>25</v>
      </c>
      <c r="N169" s="51">
        <v>545362</v>
      </c>
      <c r="O169" s="17" t="s">
        <v>25</v>
      </c>
      <c r="P169" s="51">
        <v>548612</v>
      </c>
      <c r="Q169" s="17" t="s">
        <v>25</v>
      </c>
      <c r="R169" s="51">
        <v>552319</v>
      </c>
      <c r="S169" s="17" t="s">
        <v>25</v>
      </c>
      <c r="T169" s="51">
        <v>547937</v>
      </c>
      <c r="U169" s="17" t="s">
        <v>25</v>
      </c>
      <c r="V169" s="51">
        <v>547590</v>
      </c>
      <c r="W169" s="17" t="s">
        <v>25</v>
      </c>
      <c r="X169" s="51">
        <v>547319</v>
      </c>
      <c r="Y169" s="17" t="s">
        <v>25</v>
      </c>
      <c r="Z169" s="57">
        <v>547134</v>
      </c>
      <c r="AA169" s="32" t="s">
        <v>25</v>
      </c>
      <c r="AB169" s="200"/>
      <c r="AC169" s="201"/>
      <c r="AD169" s="202"/>
      <c r="AE169" s="129"/>
      <c r="AF169" s="42"/>
      <c r="AG169" s="42"/>
      <c r="AH169" s="85"/>
      <c r="AI169" s="39"/>
    </row>
    <row r="170" spans="1:34" ht="24.75" customHeight="1" thickBot="1" thickTop="1">
      <c r="A170" s="167"/>
      <c r="B170" s="174"/>
      <c r="C170" s="94" t="s">
        <v>20</v>
      </c>
      <c r="D170" s="62">
        <f>D169-Z142</f>
        <v>3833</v>
      </c>
      <c r="E170" s="25">
        <f>D170/Z142</f>
        <v>0.006925260307038543</v>
      </c>
      <c r="F170" s="62">
        <f>F169-D169</f>
        <v>-422</v>
      </c>
      <c r="G170" s="25">
        <f>F170/D169</f>
        <v>-0.0007572033001144777</v>
      </c>
      <c r="H170" s="62">
        <f>H169-F169</f>
        <v>-4440</v>
      </c>
      <c r="I170" s="25">
        <f>H170/F169</f>
        <v>-0.007972820582806002</v>
      </c>
      <c r="J170" s="62">
        <f>J169-H169</f>
        <v>-5713</v>
      </c>
      <c r="K170" s="25">
        <f>J170/H169</f>
        <v>-0.010341169911594129</v>
      </c>
      <c r="L170" s="62">
        <f>L169-J169</f>
        <v>-2145</v>
      </c>
      <c r="M170" s="25">
        <f>L170/J169</f>
        <v>-0.0039232613733426736</v>
      </c>
      <c r="N170" s="52">
        <f>N169-L169</f>
        <v>768</v>
      </c>
      <c r="O170" s="28">
        <f>N170/L169</f>
        <v>0.0014102248647616389</v>
      </c>
      <c r="P170" s="52">
        <f>P169-N169</f>
        <v>3250</v>
      </c>
      <c r="Q170" s="28">
        <f>P170/N169</f>
        <v>0.0059593444354392126</v>
      </c>
      <c r="R170" s="52">
        <f>R169-P169</f>
        <v>3707</v>
      </c>
      <c r="S170" s="28">
        <f>R170/P169</f>
        <v>0.0067570523430037985</v>
      </c>
      <c r="T170" s="52">
        <f>T169-R169</f>
        <v>-4382</v>
      </c>
      <c r="U170" s="28">
        <f>T170/R169</f>
        <v>-0.007933820853528487</v>
      </c>
      <c r="V170" s="52">
        <f>V169-T169</f>
        <v>-347</v>
      </c>
      <c r="W170" s="28">
        <f>V170/T169</f>
        <v>-0.0006332844834351395</v>
      </c>
      <c r="X170" s="52">
        <f>X169-V169</f>
        <v>-271</v>
      </c>
      <c r="Y170" s="28">
        <f>X170/V169</f>
        <v>-0.00049489581621286</v>
      </c>
      <c r="Z170" s="58">
        <f>Z169-X169</f>
        <v>-185</v>
      </c>
      <c r="AA170" s="33">
        <f>Z170/X169</f>
        <v>-0.0003380112877499228</v>
      </c>
      <c r="AB170" s="125"/>
      <c r="AC170" s="44"/>
      <c r="AD170" s="69"/>
      <c r="AE170" s="42"/>
      <c r="AF170" s="42"/>
      <c r="AG170" s="42"/>
      <c r="AH170" s="115"/>
    </row>
    <row r="171" spans="1:35" ht="24.75" customHeight="1" thickBot="1" thickTop="1">
      <c r="A171" s="167"/>
      <c r="B171" s="175"/>
      <c r="C171" s="95" t="s">
        <v>21</v>
      </c>
      <c r="D171" s="53">
        <f>D169-D142</f>
        <v>2674</v>
      </c>
      <c r="E171" s="26">
        <f>D171/D142</f>
        <v>0.004821145247367662</v>
      </c>
      <c r="F171" s="53">
        <f>F169-F142</f>
        <v>2287</v>
      </c>
      <c r="G171" s="26">
        <f>F171/F142</f>
        <v>0.004123655574688291</v>
      </c>
      <c r="H171" s="53">
        <f>H169-H142</f>
        <v>-1128</v>
      </c>
      <c r="I171" s="26">
        <f>H171/H142</f>
        <v>-0.0020376458687091296</v>
      </c>
      <c r="J171" s="53">
        <f>J169-J142</f>
        <v>-2780</v>
      </c>
      <c r="K171" s="26">
        <f>J171/J142</f>
        <v>-0.005058969753548103</v>
      </c>
      <c r="L171" s="53">
        <f>L169-L142</f>
        <v>-2731</v>
      </c>
      <c r="M171" s="26">
        <f>L171/L142</f>
        <v>-0.004989722742429087</v>
      </c>
      <c r="N171" s="53">
        <f>N169-N142</f>
        <v>-2945</v>
      </c>
      <c r="O171" s="26">
        <f>N171/N142</f>
        <v>-0.005371078611070076</v>
      </c>
      <c r="P171" s="53">
        <f>P169-P142</f>
        <v>-4377</v>
      </c>
      <c r="Q171" s="26">
        <f>P171/P142</f>
        <v>-0.007915166486132635</v>
      </c>
      <c r="R171" s="53">
        <f>R169-R142</f>
        <v>-3501</v>
      </c>
      <c r="S171" s="26">
        <f>R171/R142</f>
        <v>-0.00629880177035731</v>
      </c>
      <c r="T171" s="53">
        <f>T169-T142</f>
        <v>-7150</v>
      </c>
      <c r="U171" s="26">
        <f>T171/T142</f>
        <v>-0.012880863720461837</v>
      </c>
      <c r="V171" s="53">
        <f>V169-V142</f>
        <v>-5117</v>
      </c>
      <c r="W171" s="26">
        <f>V171/V142</f>
        <v>-0.00925806982723215</v>
      </c>
      <c r="X171" s="53">
        <f>X169-X142</f>
        <v>-4155</v>
      </c>
      <c r="Y171" s="26">
        <f>X171/X142</f>
        <v>-0.0075343533874670425</v>
      </c>
      <c r="Z171" s="58">
        <f>Z169-Z142</f>
        <v>-6347</v>
      </c>
      <c r="AA171" s="33">
        <f>Z171/Z142</f>
        <v>-0.011467421645910157</v>
      </c>
      <c r="AB171" s="43"/>
      <c r="AC171" s="45"/>
      <c r="AD171" s="69"/>
      <c r="AE171" s="75" t="s">
        <v>30</v>
      </c>
      <c r="AF171" s="76" t="s">
        <v>31</v>
      </c>
      <c r="AG171" s="77" t="s">
        <v>32</v>
      </c>
      <c r="AH171" s="45"/>
      <c r="AI171" s="42"/>
    </row>
    <row r="172" spans="1:35" ht="24.75" customHeight="1" thickBot="1" thickTop="1">
      <c r="A172" s="167" t="s">
        <v>9</v>
      </c>
      <c r="B172" s="170" t="s">
        <v>19</v>
      </c>
      <c r="C172" s="96"/>
      <c r="D172" s="54">
        <v>15762</v>
      </c>
      <c r="E172" s="18" t="s">
        <v>25</v>
      </c>
      <c r="F172" s="54">
        <v>12736</v>
      </c>
      <c r="G172" s="18" t="s">
        <v>25</v>
      </c>
      <c r="H172" s="54">
        <v>11821</v>
      </c>
      <c r="I172" s="18" t="s">
        <v>25</v>
      </c>
      <c r="J172" s="54">
        <v>11585</v>
      </c>
      <c r="K172" s="18" t="s">
        <v>25</v>
      </c>
      <c r="L172" s="54">
        <v>9487</v>
      </c>
      <c r="M172" s="18" t="s">
        <v>25</v>
      </c>
      <c r="N172" s="54">
        <v>15388</v>
      </c>
      <c r="O172" s="18" t="s">
        <v>25</v>
      </c>
      <c r="P172" s="54">
        <v>18934</v>
      </c>
      <c r="Q172" s="18" t="s">
        <v>25</v>
      </c>
      <c r="R172" s="54">
        <v>17201</v>
      </c>
      <c r="S172" s="18" t="s">
        <v>25</v>
      </c>
      <c r="T172" s="54">
        <v>16853</v>
      </c>
      <c r="U172" s="18" t="s">
        <v>25</v>
      </c>
      <c r="V172" s="54">
        <v>16308</v>
      </c>
      <c r="W172" s="18" t="s">
        <v>25</v>
      </c>
      <c r="X172" s="54">
        <v>13915</v>
      </c>
      <c r="Y172" s="18" t="s">
        <v>25</v>
      </c>
      <c r="Z172" s="57">
        <v>14920</v>
      </c>
      <c r="AA172" s="32" t="s">
        <v>25</v>
      </c>
      <c r="AB172" s="27">
        <f>D172+F172+H172+J172+L172+N172+P172+R172+T172+V172+X172+Z172</f>
        <v>174910</v>
      </c>
      <c r="AC172" s="50"/>
      <c r="AD172" s="70"/>
      <c r="AE172" s="119">
        <v>72983</v>
      </c>
      <c r="AF172" s="120">
        <v>64805</v>
      </c>
      <c r="AG172" s="120">
        <v>1768</v>
      </c>
      <c r="AH172" s="21" t="s">
        <v>84</v>
      </c>
      <c r="AI172" s="24">
        <v>0.0089</v>
      </c>
    </row>
    <row r="173" spans="1:35" ht="24.75" customHeight="1" thickBot="1" thickTop="1">
      <c r="A173" s="167"/>
      <c r="B173" s="170"/>
      <c r="C173" s="94" t="s">
        <v>20</v>
      </c>
      <c r="D173" s="62">
        <f>D172-Z145</f>
        <v>724</v>
      </c>
      <c r="E173" s="25">
        <f>D173/Z145</f>
        <v>0.04814470009309749</v>
      </c>
      <c r="F173" s="62">
        <f>F172-D172</f>
        <v>-3026</v>
      </c>
      <c r="G173" s="25">
        <f>F173/D172</f>
        <v>-0.19198071310747367</v>
      </c>
      <c r="H173" s="62">
        <f>H172-F172</f>
        <v>-915</v>
      </c>
      <c r="I173" s="25">
        <f>H173/F172</f>
        <v>-0.07184359296482412</v>
      </c>
      <c r="J173" s="62">
        <f>J172-H172</f>
        <v>-236</v>
      </c>
      <c r="K173" s="25">
        <f>J173/H172</f>
        <v>-0.019964470010997378</v>
      </c>
      <c r="L173" s="62">
        <f>L172-J172</f>
        <v>-2098</v>
      </c>
      <c r="M173" s="25">
        <f>L173/J172</f>
        <v>-0.1810962451445835</v>
      </c>
      <c r="N173" s="52">
        <f>N172-L172</f>
        <v>5901</v>
      </c>
      <c r="O173" s="28">
        <f>N173/L172</f>
        <v>0.6220090650363655</v>
      </c>
      <c r="P173" s="52">
        <f>P172-N172</f>
        <v>3546</v>
      </c>
      <c r="Q173" s="28">
        <f>P173/N172</f>
        <v>0.2304393033532623</v>
      </c>
      <c r="R173" s="52">
        <f>R172-P172</f>
        <v>-1733</v>
      </c>
      <c r="S173" s="28">
        <f>R173/P172</f>
        <v>-0.09152846730748918</v>
      </c>
      <c r="T173" s="52">
        <f>T172-R172</f>
        <v>-348</v>
      </c>
      <c r="U173" s="28">
        <f>T173/R172</f>
        <v>-0.020231381896401373</v>
      </c>
      <c r="V173" s="52">
        <f>V172-T172</f>
        <v>-545</v>
      </c>
      <c r="W173" s="28">
        <f>V173/T172</f>
        <v>-0.032338456061235386</v>
      </c>
      <c r="X173" s="52">
        <f>X172-V172</f>
        <v>-2393</v>
      </c>
      <c r="Y173" s="28">
        <f>X173/V172</f>
        <v>-0.14673779740004905</v>
      </c>
      <c r="Z173" s="58">
        <f>Z172-X172</f>
        <v>1005</v>
      </c>
      <c r="AA173" s="33">
        <f>Z173/X172</f>
        <v>0.07222421846927776</v>
      </c>
      <c r="AB173" s="99">
        <f>D172+F172+H172+J172+L172+N172+P172+R172+T172+V172+X172+Z172</f>
        <v>174910</v>
      </c>
      <c r="AC173" s="35"/>
      <c r="AD173" s="71"/>
      <c r="AE173" s="121"/>
      <c r="AF173" s="121"/>
      <c r="AG173" s="121"/>
      <c r="AH173" s="108"/>
      <c r="AI173" s="109"/>
    </row>
    <row r="174" spans="1:35" ht="24.75" customHeight="1" thickBot="1" thickTop="1">
      <c r="A174" s="167"/>
      <c r="B174" s="170"/>
      <c r="C174" s="95" t="s">
        <v>21</v>
      </c>
      <c r="D174" s="53">
        <f>D172-D145</f>
        <v>-451</v>
      </c>
      <c r="E174" s="26">
        <f>D174/D145</f>
        <v>-0.027817183741442052</v>
      </c>
      <c r="F174" s="53">
        <f>F172-F145</f>
        <v>332</v>
      </c>
      <c r="G174" s="26">
        <f>F174/F145</f>
        <v>0.026765559496936472</v>
      </c>
      <c r="H174" s="53">
        <f>H172-H145</f>
        <v>-894</v>
      </c>
      <c r="I174" s="26">
        <f>H174/H145</f>
        <v>-0.07031065670467951</v>
      </c>
      <c r="J174" s="53">
        <f>J172-J145</f>
        <v>-478</v>
      </c>
      <c r="K174" s="26">
        <f>J174/J145</f>
        <v>-0.03962530050567852</v>
      </c>
      <c r="L174" s="53">
        <f>L172-L145</f>
        <v>-1618</v>
      </c>
      <c r="M174" s="26">
        <f>L174/L145</f>
        <v>-0.14570013507429086</v>
      </c>
      <c r="N174" s="53">
        <f>N172-N145</f>
        <v>1743</v>
      </c>
      <c r="O174" s="26">
        <f>N174/N145</f>
        <v>0.1277390985709051</v>
      </c>
      <c r="P174" s="53">
        <f>P172-P145</f>
        <v>-368</v>
      </c>
      <c r="Q174" s="26">
        <f>P174/P145</f>
        <v>-0.019065381825717542</v>
      </c>
      <c r="R174" s="53">
        <f>R172-R145</f>
        <v>1387</v>
      </c>
      <c r="S174" s="26">
        <f>R174/R145</f>
        <v>0.08770709497913241</v>
      </c>
      <c r="T174" s="53">
        <f>T172-T145</f>
        <v>476</v>
      </c>
      <c r="U174" s="26">
        <f>T174/T145</f>
        <v>0.029065152347804848</v>
      </c>
      <c r="V174" s="53">
        <f>V172-V145</f>
        <v>968</v>
      </c>
      <c r="W174" s="26">
        <f>V174/V145</f>
        <v>0.06310299869621903</v>
      </c>
      <c r="X174" s="53">
        <f>X172-X145</f>
        <v>559</v>
      </c>
      <c r="Y174" s="26">
        <f>X174/X145</f>
        <v>0.041853848457622043</v>
      </c>
      <c r="Z174" s="58">
        <f>Z172-Z145</f>
        <v>-118</v>
      </c>
      <c r="AA174" s="33">
        <f>Z174/Z145</f>
        <v>-0.007846788136720309</v>
      </c>
      <c r="AB174" s="84"/>
      <c r="AC174" s="35"/>
      <c r="AD174" s="72"/>
      <c r="AE174" s="75" t="s">
        <v>30</v>
      </c>
      <c r="AF174" s="76" t="s">
        <v>31</v>
      </c>
      <c r="AG174" s="77" t="s">
        <v>32</v>
      </c>
      <c r="AH174" s="110"/>
      <c r="AI174" s="111"/>
    </row>
    <row r="175" spans="1:35" ht="24.75" customHeight="1" thickBot="1" thickTop="1">
      <c r="A175" s="167" t="s">
        <v>10</v>
      </c>
      <c r="B175" s="170" t="s">
        <v>17</v>
      </c>
      <c r="C175" s="97"/>
      <c r="D175" s="55">
        <v>5928</v>
      </c>
      <c r="E175" s="18" t="s">
        <v>25</v>
      </c>
      <c r="F175" s="55">
        <v>7266</v>
      </c>
      <c r="G175" s="18" t="s">
        <v>25</v>
      </c>
      <c r="H175" s="55">
        <v>8383</v>
      </c>
      <c r="I175" s="18" t="s">
        <v>25</v>
      </c>
      <c r="J175" s="55">
        <v>10003</v>
      </c>
      <c r="K175" s="18" t="s">
        <v>25</v>
      </c>
      <c r="L175" s="55">
        <v>6644</v>
      </c>
      <c r="M175" s="18" t="s">
        <v>25</v>
      </c>
      <c r="N175" s="55">
        <v>9219</v>
      </c>
      <c r="O175" s="18" t="s">
        <v>25</v>
      </c>
      <c r="P175" s="55">
        <v>9567</v>
      </c>
      <c r="Q175" s="18" t="s">
        <v>25</v>
      </c>
      <c r="R175" s="55">
        <v>7644</v>
      </c>
      <c r="S175" s="18" t="s">
        <v>25</v>
      </c>
      <c r="T175" s="55">
        <v>14418</v>
      </c>
      <c r="U175" s="18" t="s">
        <v>25</v>
      </c>
      <c r="V175" s="55">
        <v>9423</v>
      </c>
      <c r="W175" s="18" t="s">
        <v>25</v>
      </c>
      <c r="X175" s="55">
        <v>7702</v>
      </c>
      <c r="Y175" s="18" t="s">
        <v>25</v>
      </c>
      <c r="Z175" s="57">
        <v>7380</v>
      </c>
      <c r="AA175" s="32" t="s">
        <v>25</v>
      </c>
      <c r="AB175" s="27">
        <f>D175+F175+H175+J175+L175+N175+P175+R175+T175+V175+X175+Z175</f>
        <v>103577</v>
      </c>
      <c r="AC175" s="50"/>
      <c r="AD175" s="70"/>
      <c r="AE175" s="122">
        <v>70333</v>
      </c>
      <c r="AF175" s="123">
        <v>31675</v>
      </c>
      <c r="AG175" s="124">
        <v>1569</v>
      </c>
      <c r="AH175" s="21" t="s">
        <v>85</v>
      </c>
      <c r="AI175" s="24">
        <v>0.1406</v>
      </c>
    </row>
    <row r="176" spans="1:35" ht="24.75" customHeight="1" thickBot="1" thickTop="1">
      <c r="A176" s="167"/>
      <c r="B176" s="170"/>
      <c r="C176" s="98" t="s">
        <v>20</v>
      </c>
      <c r="D176" s="62">
        <f>D175-Z148</f>
        <v>133</v>
      </c>
      <c r="E176" s="25">
        <f>D176/Z148</f>
        <v>0.022950819672131147</v>
      </c>
      <c r="F176" s="62">
        <f>F175-D175</f>
        <v>1338</v>
      </c>
      <c r="G176" s="25">
        <f>F176/D175</f>
        <v>0.2257085020242915</v>
      </c>
      <c r="H176" s="62">
        <f>H175-F175</f>
        <v>1117</v>
      </c>
      <c r="I176" s="25">
        <f>H176/F175</f>
        <v>0.15372969997247454</v>
      </c>
      <c r="J176" s="62">
        <f>J175-H175</f>
        <v>1620</v>
      </c>
      <c r="K176" s="25">
        <f>J176/H175</f>
        <v>0.19324824048669928</v>
      </c>
      <c r="L176" s="62">
        <f>L175-J175</f>
        <v>-3359</v>
      </c>
      <c r="M176" s="25">
        <f>L176/J175</f>
        <v>-0.3357992602219334</v>
      </c>
      <c r="N176" s="52">
        <f>N175-L175</f>
        <v>2575</v>
      </c>
      <c r="O176" s="28">
        <f>N176/L175</f>
        <v>0.3875677302829621</v>
      </c>
      <c r="P176" s="52">
        <f>P175-N175</f>
        <v>348</v>
      </c>
      <c r="Q176" s="28">
        <f>P176/N175</f>
        <v>0.03774812886430198</v>
      </c>
      <c r="R176" s="52">
        <f>R175-P175</f>
        <v>-1923</v>
      </c>
      <c r="S176" s="28">
        <f>R176/P175</f>
        <v>-0.20100344935716524</v>
      </c>
      <c r="T176" s="52">
        <f>T175-R175</f>
        <v>6774</v>
      </c>
      <c r="U176" s="28">
        <f>T176/R175</f>
        <v>0.8861852433281004</v>
      </c>
      <c r="V176" s="52">
        <f>V175-T175</f>
        <v>-4995</v>
      </c>
      <c r="W176" s="28">
        <f>V176/T175</f>
        <v>-0.3464419475655431</v>
      </c>
      <c r="X176" s="52">
        <f>X175-V175</f>
        <v>-1721</v>
      </c>
      <c r="Y176" s="28">
        <f>X176/V175</f>
        <v>-0.1826382256181683</v>
      </c>
      <c r="Z176" s="58">
        <f>Z175-X175</f>
        <v>-322</v>
      </c>
      <c r="AA176" s="33">
        <f>Z176/X175</f>
        <v>-0.041807322773305636</v>
      </c>
      <c r="AB176" s="99">
        <f>D175+F175+H175+J175+L175+N175+P175+R175+T175+V175+X175+Z175</f>
        <v>103577</v>
      </c>
      <c r="AC176" s="35"/>
      <c r="AD176" s="71"/>
      <c r="AE176" s="121"/>
      <c r="AF176" s="121"/>
      <c r="AG176" s="121"/>
      <c r="AH176" s="108"/>
      <c r="AI176" s="109"/>
    </row>
    <row r="177" spans="1:35" ht="24.75" customHeight="1" thickBot="1" thickTop="1">
      <c r="A177" s="167"/>
      <c r="B177" s="170"/>
      <c r="C177" s="95" t="s">
        <v>21</v>
      </c>
      <c r="D177" s="53">
        <f>D175-D148</f>
        <v>-128</v>
      </c>
      <c r="E177" s="26">
        <f>D177/D148</f>
        <v>-0.021136063408190225</v>
      </c>
      <c r="F177" s="53">
        <f>F175-F148</f>
        <v>431</v>
      </c>
      <c r="G177" s="26">
        <f>F177/F148</f>
        <v>0.06305779078273592</v>
      </c>
      <c r="H177" s="53">
        <f>H175-H148</f>
        <v>1010</v>
      </c>
      <c r="I177" s="26">
        <f>H177/H148</f>
        <v>0.136986301369863</v>
      </c>
      <c r="J177" s="53">
        <f>J175-J148</f>
        <v>1290</v>
      </c>
      <c r="K177" s="26">
        <f>J177/J148</f>
        <v>0.14805463101113278</v>
      </c>
      <c r="L177" s="53">
        <f>L175-L148</f>
        <v>-732</v>
      </c>
      <c r="M177" s="26">
        <f>L177/L148</f>
        <v>-0.0992407809110629</v>
      </c>
      <c r="N177" s="53">
        <f>N175-N148</f>
        <v>2417</v>
      </c>
      <c r="O177" s="26">
        <f>N177/N148</f>
        <v>0.3553366656865628</v>
      </c>
      <c r="P177" s="53">
        <f>P175-P148</f>
        <v>2026</v>
      </c>
      <c r="Q177" s="26">
        <f>P177/P148</f>
        <v>0.2686646333377536</v>
      </c>
      <c r="R177" s="53">
        <f>R175-R148</f>
        <v>1074</v>
      </c>
      <c r="S177" s="26">
        <f>R177/R148</f>
        <v>0.1634703196347032</v>
      </c>
      <c r="T177" s="53">
        <f>T175-T148</f>
        <v>4631</v>
      </c>
      <c r="U177" s="26">
        <f>T177/T148</f>
        <v>0.47317870644732807</v>
      </c>
      <c r="V177" s="53">
        <f>V175-V148</f>
        <v>-581</v>
      </c>
      <c r="W177" s="26">
        <f>V177/V148</f>
        <v>-0.05807676929228309</v>
      </c>
      <c r="X177" s="53">
        <f>X175-X148</f>
        <v>-257</v>
      </c>
      <c r="Y177" s="26">
        <f>X177/X148</f>
        <v>-0.0322904887548687</v>
      </c>
      <c r="Z177" s="58">
        <f>Z175-Z148</f>
        <v>1585</v>
      </c>
      <c r="AA177" s="33">
        <f>Z177/Z148</f>
        <v>0.27351164797238997</v>
      </c>
      <c r="AB177" s="84"/>
      <c r="AC177" s="35"/>
      <c r="AD177" s="72"/>
      <c r="AE177" s="75" t="s">
        <v>30</v>
      </c>
      <c r="AF177" s="76" t="s">
        <v>31</v>
      </c>
      <c r="AG177" s="77" t="s">
        <v>32</v>
      </c>
      <c r="AH177" s="108"/>
      <c r="AI177" s="111"/>
    </row>
    <row r="178" spans="1:35" ht="24.75" customHeight="1" thickBot="1" thickTop="1">
      <c r="A178" s="167" t="s">
        <v>11</v>
      </c>
      <c r="B178" s="170" t="s">
        <v>18</v>
      </c>
      <c r="C178" s="97"/>
      <c r="D178" s="55">
        <v>3110</v>
      </c>
      <c r="E178" s="18" t="s">
        <v>25</v>
      </c>
      <c r="F178" s="55">
        <v>2584</v>
      </c>
      <c r="G178" s="18" t="s">
        <v>25</v>
      </c>
      <c r="H178" s="55">
        <v>2999</v>
      </c>
      <c r="I178" s="18" t="s">
        <v>25</v>
      </c>
      <c r="J178" s="55">
        <v>3370</v>
      </c>
      <c r="K178" s="18" t="s">
        <v>25</v>
      </c>
      <c r="L178" s="55">
        <v>2417</v>
      </c>
      <c r="M178" s="18" t="s">
        <v>25</v>
      </c>
      <c r="N178" s="55">
        <v>2553</v>
      </c>
      <c r="O178" s="18" t="s">
        <v>25</v>
      </c>
      <c r="P178" s="55">
        <v>3285</v>
      </c>
      <c r="Q178" s="18" t="s">
        <v>25</v>
      </c>
      <c r="R178" s="55">
        <v>3643</v>
      </c>
      <c r="S178" s="18" t="s">
        <v>25</v>
      </c>
      <c r="T178" s="55">
        <v>4493</v>
      </c>
      <c r="U178" s="18" t="s">
        <v>25</v>
      </c>
      <c r="V178" s="55">
        <v>3841</v>
      </c>
      <c r="W178" s="18" t="s">
        <v>25</v>
      </c>
      <c r="X178" s="55">
        <v>2637</v>
      </c>
      <c r="Y178" s="18" t="s">
        <v>25</v>
      </c>
      <c r="Z178" s="57">
        <v>2561</v>
      </c>
      <c r="AA178" s="32" t="s">
        <v>25</v>
      </c>
      <c r="AB178" s="27">
        <f>D178+F178+H178+J178+L178+N178+P178+R178+T178+V178+X178+Z178</f>
        <v>37493</v>
      </c>
      <c r="AC178" s="50"/>
      <c r="AD178" s="70"/>
      <c r="AE178" s="122">
        <v>24586</v>
      </c>
      <c r="AF178" s="123">
        <v>12907</v>
      </c>
      <c r="AG178" s="124">
        <v>0</v>
      </c>
      <c r="AH178" s="21" t="s">
        <v>105</v>
      </c>
      <c r="AI178" s="24">
        <v>0.1403</v>
      </c>
    </row>
    <row r="179" spans="1:35" ht="24.75" customHeight="1" thickBot="1" thickTop="1">
      <c r="A179" s="167"/>
      <c r="B179" s="170"/>
      <c r="C179" s="98" t="s">
        <v>20</v>
      </c>
      <c r="D179" s="62">
        <f>D178-Z151</f>
        <v>762</v>
      </c>
      <c r="E179" s="25">
        <f>D179/Z151</f>
        <v>0.32453151618398635</v>
      </c>
      <c r="F179" s="62">
        <f>F178-D178</f>
        <v>-526</v>
      </c>
      <c r="G179" s="25">
        <f>F179/D178</f>
        <v>-0.16913183279742766</v>
      </c>
      <c r="H179" s="62">
        <f>H178-F178</f>
        <v>415</v>
      </c>
      <c r="I179" s="25">
        <f>H179/F178</f>
        <v>0.16060371517027863</v>
      </c>
      <c r="J179" s="62">
        <f>J178-H178</f>
        <v>371</v>
      </c>
      <c r="K179" s="25">
        <f>J179/H178</f>
        <v>0.1237079026342114</v>
      </c>
      <c r="L179" s="62">
        <f>L178-J178</f>
        <v>-953</v>
      </c>
      <c r="M179" s="25">
        <f>L179/J178</f>
        <v>-0.2827893175074184</v>
      </c>
      <c r="N179" s="52">
        <f>N178-L178</f>
        <v>136</v>
      </c>
      <c r="O179" s="28">
        <f>N179/L178</f>
        <v>0.05626810095159288</v>
      </c>
      <c r="P179" s="52">
        <f>P178-N178</f>
        <v>732</v>
      </c>
      <c r="Q179" s="28">
        <f>P179/N178</f>
        <v>0.28672150411280845</v>
      </c>
      <c r="R179" s="52">
        <f>R178-P178</f>
        <v>358</v>
      </c>
      <c r="S179" s="28">
        <f>R179/P178</f>
        <v>0.10898021308980213</v>
      </c>
      <c r="T179" s="52">
        <f>T178-R178</f>
        <v>850</v>
      </c>
      <c r="U179" s="28">
        <f>T179/R178</f>
        <v>0.23332418336535823</v>
      </c>
      <c r="V179" s="52">
        <f>V178-T178</f>
        <v>-652</v>
      </c>
      <c r="W179" s="28">
        <f>V179/T178</f>
        <v>-0.14511462274649456</v>
      </c>
      <c r="X179" s="52">
        <f>X178-V178</f>
        <v>-1204</v>
      </c>
      <c r="Y179" s="28">
        <f>X179/V178</f>
        <v>-0.31346003644884146</v>
      </c>
      <c r="Z179" s="58">
        <f>Z178-X178</f>
        <v>-76</v>
      </c>
      <c r="AA179" s="33">
        <f>Z179/X178</f>
        <v>-0.02882062950322336</v>
      </c>
      <c r="AB179" s="99">
        <f>D178+F178+H178+J178+L178+N178+P178+R178+T178+V178+X178+Z178</f>
        <v>37493</v>
      </c>
      <c r="AC179" s="35"/>
      <c r="AD179" s="71"/>
      <c r="AE179" s="121"/>
      <c r="AF179" s="121"/>
      <c r="AG179" s="121"/>
      <c r="AH179" s="108"/>
      <c r="AI179" s="109"/>
    </row>
    <row r="180" spans="1:35" ht="24.75" customHeight="1" thickBot="1" thickTop="1">
      <c r="A180" s="167"/>
      <c r="B180" s="170"/>
      <c r="C180" s="95" t="s">
        <v>21</v>
      </c>
      <c r="D180" s="53">
        <f>D178-D151</f>
        <v>1118</v>
      </c>
      <c r="E180" s="26">
        <f>D180/D151</f>
        <v>0.5612449799196787</v>
      </c>
      <c r="F180" s="53">
        <f>F178-F151</f>
        <v>541</v>
      </c>
      <c r="G180" s="26">
        <f>F180/F151</f>
        <v>0.26480665687714144</v>
      </c>
      <c r="H180" s="53">
        <f>H178-H151</f>
        <v>420</v>
      </c>
      <c r="I180" s="26">
        <f>H180/H151</f>
        <v>0.16285381930981</v>
      </c>
      <c r="J180" s="53">
        <f>J178-J151</f>
        <v>7</v>
      </c>
      <c r="K180" s="26">
        <f>J180/J151</f>
        <v>0.0020814748736247396</v>
      </c>
      <c r="L180" s="53">
        <f>L178-L151</f>
        <v>-50</v>
      </c>
      <c r="M180" s="26">
        <f>L180/L151</f>
        <v>-0.020267531414673693</v>
      </c>
      <c r="N180" s="53">
        <f>N178-N151</f>
        <v>342</v>
      </c>
      <c r="O180" s="26">
        <f>N180/N151</f>
        <v>0.1546811397557666</v>
      </c>
      <c r="P180" s="53">
        <f>P178-P151</f>
        <v>591</v>
      </c>
      <c r="Q180" s="26">
        <f>P180/P151</f>
        <v>0.21937639198218262</v>
      </c>
      <c r="R180" s="53">
        <f>R178-R151</f>
        <v>701</v>
      </c>
      <c r="S180" s="26">
        <f>R180/R151</f>
        <v>0.23827328348062543</v>
      </c>
      <c r="T180" s="53">
        <f>T178-T151</f>
        <v>699</v>
      </c>
      <c r="U180" s="26">
        <f>T180/T151</f>
        <v>0.1842382709541381</v>
      </c>
      <c r="V180" s="53">
        <f>V178-V151</f>
        <v>277</v>
      </c>
      <c r="W180" s="26">
        <f>V180/V151</f>
        <v>0.07772166105499438</v>
      </c>
      <c r="X180" s="53">
        <f>X178-X151</f>
        <v>-247</v>
      </c>
      <c r="Y180" s="26">
        <f>X180/X151</f>
        <v>-0.08564493758668516</v>
      </c>
      <c r="Z180" s="58">
        <f>Z178-Z151</f>
        <v>213</v>
      </c>
      <c r="AA180" s="33">
        <f>Z180/Z151</f>
        <v>0.09071550255536627</v>
      </c>
      <c r="AB180" s="84"/>
      <c r="AC180" s="35"/>
      <c r="AD180" s="72"/>
      <c r="AE180" s="75" t="s">
        <v>30</v>
      </c>
      <c r="AF180" s="76" t="s">
        <v>31</v>
      </c>
      <c r="AG180" s="77" t="s">
        <v>32</v>
      </c>
      <c r="AH180" s="110"/>
      <c r="AI180" s="111"/>
    </row>
    <row r="181" spans="1:35" ht="24.75" customHeight="1" thickBot="1" thickTop="1">
      <c r="A181" s="167" t="s">
        <v>12</v>
      </c>
      <c r="B181" s="170" t="s">
        <v>16</v>
      </c>
      <c r="C181" s="97"/>
      <c r="D181" s="55">
        <v>10817</v>
      </c>
      <c r="E181" s="18" t="s">
        <v>25</v>
      </c>
      <c r="F181" s="55">
        <v>7719</v>
      </c>
      <c r="G181" s="18" t="s">
        <v>25</v>
      </c>
      <c r="H181" s="55">
        <v>7185</v>
      </c>
      <c r="I181" s="18" t="s">
        <v>25</v>
      </c>
      <c r="J181" s="55">
        <v>7167</v>
      </c>
      <c r="K181" s="18" t="s">
        <v>25</v>
      </c>
      <c r="L181" s="55">
        <v>6275</v>
      </c>
      <c r="M181" s="18" t="s">
        <v>25</v>
      </c>
      <c r="N181" s="55">
        <v>7545</v>
      </c>
      <c r="O181" s="18" t="s">
        <v>25</v>
      </c>
      <c r="P181" s="55">
        <v>9534</v>
      </c>
      <c r="Q181" s="18" t="s">
        <v>25</v>
      </c>
      <c r="R181" s="55">
        <v>9119</v>
      </c>
      <c r="S181" s="18" t="s">
        <v>25</v>
      </c>
      <c r="T181" s="55">
        <v>8290</v>
      </c>
      <c r="U181" s="18" t="s">
        <v>25</v>
      </c>
      <c r="V181" s="55">
        <v>8626</v>
      </c>
      <c r="W181" s="18" t="s">
        <v>25</v>
      </c>
      <c r="X181" s="55">
        <v>8486</v>
      </c>
      <c r="Y181" s="18" t="s">
        <v>25</v>
      </c>
      <c r="Z181" s="57">
        <v>10009</v>
      </c>
      <c r="AA181" s="32" t="s">
        <v>25</v>
      </c>
      <c r="AB181" s="27">
        <f>D181+F181+H181+J181+L181+N181+P181+R181+T181+V181+X181+Z181</f>
        <v>100772</v>
      </c>
      <c r="AC181" s="50"/>
      <c r="AD181" s="70"/>
      <c r="AE181" s="122">
        <v>62281</v>
      </c>
      <c r="AF181" s="123">
        <v>37373</v>
      </c>
      <c r="AG181" s="124">
        <v>1118</v>
      </c>
      <c r="AH181" s="21" t="s">
        <v>86</v>
      </c>
      <c r="AI181" s="24">
        <v>0.0036</v>
      </c>
    </row>
    <row r="182" spans="1:35" ht="24.75" customHeight="1" thickBot="1" thickTop="1">
      <c r="A182" s="167"/>
      <c r="B182" s="170"/>
      <c r="C182" s="98" t="s">
        <v>20</v>
      </c>
      <c r="D182" s="62">
        <f>D181-Z154</f>
        <v>1021</v>
      </c>
      <c r="E182" s="25">
        <f>D182/Z154</f>
        <v>0.10422621478154348</v>
      </c>
      <c r="F182" s="62">
        <f>F181-D181</f>
        <v>-3098</v>
      </c>
      <c r="G182" s="25">
        <f>F182/D181</f>
        <v>-0.2864010354072294</v>
      </c>
      <c r="H182" s="62">
        <f>H181-F181</f>
        <v>-534</v>
      </c>
      <c r="I182" s="25">
        <f>H182/F181</f>
        <v>-0.06917994558880684</v>
      </c>
      <c r="J182" s="62">
        <f>J181-H181</f>
        <v>-18</v>
      </c>
      <c r="K182" s="25">
        <f>J182/H181</f>
        <v>-0.0025052192066805845</v>
      </c>
      <c r="L182" s="62">
        <f>L181-J181</f>
        <v>-892</v>
      </c>
      <c r="M182" s="25">
        <f>L182/J181</f>
        <v>-0.12445932747314079</v>
      </c>
      <c r="N182" s="52">
        <f>N181-L181</f>
        <v>1270</v>
      </c>
      <c r="O182" s="28">
        <f>N182/L181</f>
        <v>0.20239043824701194</v>
      </c>
      <c r="P182" s="52">
        <f>P181-N181</f>
        <v>1989</v>
      </c>
      <c r="Q182" s="28">
        <f>P182/N181</f>
        <v>0.2636182902584493</v>
      </c>
      <c r="R182" s="52">
        <f>R181-P181</f>
        <v>-415</v>
      </c>
      <c r="S182" s="28">
        <f>R182/P181</f>
        <v>-0.04352842458569331</v>
      </c>
      <c r="T182" s="52">
        <f>T181-R181</f>
        <v>-829</v>
      </c>
      <c r="U182" s="28">
        <f>T182/R181</f>
        <v>-0.09090909090909091</v>
      </c>
      <c r="V182" s="52">
        <f>V181-T181</f>
        <v>336</v>
      </c>
      <c r="W182" s="28">
        <f>V182/T181</f>
        <v>0.040530759951749096</v>
      </c>
      <c r="X182" s="52">
        <f>X181-V181</f>
        <v>-140</v>
      </c>
      <c r="Y182" s="28">
        <f>X182/V181</f>
        <v>-0.01623000231857176</v>
      </c>
      <c r="Z182" s="58">
        <f>Z181-X181</f>
        <v>1523</v>
      </c>
      <c r="AA182" s="33">
        <f>Z182/X181</f>
        <v>0.17947207164741927</v>
      </c>
      <c r="AB182" s="99">
        <f>D181+F181+H181+J181+L181+N181+P181+R181+T181+V181+X181+Z181</f>
        <v>100772</v>
      </c>
      <c r="AC182" s="9"/>
      <c r="AD182" s="73"/>
      <c r="AE182" s="116"/>
      <c r="AF182" s="117"/>
      <c r="AG182" s="117"/>
      <c r="AH182" s="131"/>
      <c r="AI182" s="109"/>
    </row>
    <row r="183" spans="1:34" ht="24.75" customHeight="1" thickBot="1" thickTop="1">
      <c r="A183" s="167"/>
      <c r="B183" s="170"/>
      <c r="C183" s="95" t="s">
        <v>21</v>
      </c>
      <c r="D183" s="53">
        <f>D181-D154</f>
        <v>-183</v>
      </c>
      <c r="E183" s="26">
        <f>D183/D154</f>
        <v>-0.016636363636363637</v>
      </c>
      <c r="F183" s="53">
        <f>F181-F154</f>
        <v>277</v>
      </c>
      <c r="G183" s="26">
        <f>F183/F154</f>
        <v>0.03722117710292932</v>
      </c>
      <c r="H183" s="53">
        <f>H181-H154</f>
        <v>-692</v>
      </c>
      <c r="I183" s="26">
        <f>H183/H154</f>
        <v>-0.08785070458296305</v>
      </c>
      <c r="J183" s="53">
        <f>J181-J154</f>
        <v>-684</v>
      </c>
      <c r="K183" s="26">
        <f>J183/J154</f>
        <v>-0.08712265953381734</v>
      </c>
      <c r="L183" s="53">
        <f>L181-L154</f>
        <v>-1124</v>
      </c>
      <c r="M183" s="26">
        <f>L183/L154</f>
        <v>-0.15191242059737803</v>
      </c>
      <c r="N183" s="53">
        <f>N181-N154</f>
        <v>741</v>
      </c>
      <c r="O183" s="26">
        <f>N183/N154</f>
        <v>0.10890652557319223</v>
      </c>
      <c r="P183" s="53">
        <f>P181-P154</f>
        <v>430</v>
      </c>
      <c r="Q183" s="26">
        <f>P183/P154</f>
        <v>0.047231985940246045</v>
      </c>
      <c r="R183" s="53">
        <f>R181-R154</f>
        <v>-69</v>
      </c>
      <c r="S183" s="26">
        <f>R183/R154</f>
        <v>-0.007509795385285154</v>
      </c>
      <c r="T183" s="53">
        <f>T181-T154</f>
        <v>142</v>
      </c>
      <c r="U183" s="26">
        <f>T183/T154</f>
        <v>0.017427589592538047</v>
      </c>
      <c r="V183" s="53">
        <f>V181-V154</f>
        <v>508</v>
      </c>
      <c r="W183" s="26">
        <f>V183/V154</f>
        <v>0.0625769894062577</v>
      </c>
      <c r="X183" s="53">
        <f>X181-X154</f>
        <v>806</v>
      </c>
      <c r="Y183" s="26">
        <f>X183/X154</f>
        <v>0.10494791666666667</v>
      </c>
      <c r="Z183" s="58">
        <f>Z181-Z154</f>
        <v>213</v>
      </c>
      <c r="AA183" s="33">
        <f>Z183/Z154</f>
        <v>0.021743568803593304</v>
      </c>
      <c r="AB183" s="8"/>
      <c r="AC183" s="7"/>
      <c r="AD183" s="74"/>
      <c r="AE183" s="117"/>
      <c r="AF183" s="117"/>
      <c r="AG183" s="117"/>
      <c r="AH183" s="7"/>
    </row>
    <row r="184" spans="1:34" ht="24.75" customHeight="1" thickBot="1">
      <c r="A184" s="171" t="s">
        <v>13</v>
      </c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8"/>
      <c r="AC184" s="7"/>
      <c r="AD184" s="74"/>
      <c r="AH184" s="7"/>
    </row>
    <row r="185" spans="1:34" ht="24.75" customHeight="1" thickBot="1">
      <c r="A185" s="167" t="s">
        <v>14</v>
      </c>
      <c r="B185" s="173" t="s">
        <v>15</v>
      </c>
      <c r="C185" s="4"/>
      <c r="D185" s="55">
        <v>14160</v>
      </c>
      <c r="E185" s="18" t="s">
        <v>25</v>
      </c>
      <c r="F185" s="55">
        <v>14964</v>
      </c>
      <c r="G185" s="18" t="s">
        <v>25</v>
      </c>
      <c r="H185" s="55">
        <v>14873</v>
      </c>
      <c r="I185" s="18" t="s">
        <v>25</v>
      </c>
      <c r="J185" s="55">
        <v>13604</v>
      </c>
      <c r="K185" s="18" t="s">
        <v>25</v>
      </c>
      <c r="L185" s="55">
        <v>12767</v>
      </c>
      <c r="M185" s="18" t="s">
        <v>25</v>
      </c>
      <c r="N185" s="55">
        <v>12515</v>
      </c>
      <c r="O185" s="18" t="s">
        <v>25</v>
      </c>
      <c r="P185" s="55">
        <v>12428</v>
      </c>
      <c r="Q185" s="18" t="s">
        <v>25</v>
      </c>
      <c r="R185" s="55">
        <v>13662</v>
      </c>
      <c r="S185" s="18" t="s">
        <v>25</v>
      </c>
      <c r="T185" s="55">
        <v>13553</v>
      </c>
      <c r="U185" s="18" t="s">
        <v>25</v>
      </c>
      <c r="V185" s="55">
        <v>13007</v>
      </c>
      <c r="W185" s="18" t="s">
        <v>25</v>
      </c>
      <c r="X185" s="55">
        <v>12683</v>
      </c>
      <c r="Y185" s="18" t="s">
        <v>25</v>
      </c>
      <c r="Z185" s="57">
        <v>12171</v>
      </c>
      <c r="AA185" s="32" t="s">
        <v>25</v>
      </c>
      <c r="AB185" s="103">
        <f>(D185+F185+H185+J185+L185+N185+P185+R185+T185+V185+X185+Z185)/12</f>
        <v>13365.583333333334</v>
      </c>
      <c r="AC185" s="7"/>
      <c r="AD185" s="74"/>
      <c r="AE185" s="107" t="s">
        <v>106</v>
      </c>
      <c r="AF185" s="102">
        <f>AB185-AB158</f>
        <v>-393.66666666666606</v>
      </c>
      <c r="AH185" s="64"/>
    </row>
    <row r="186" spans="1:34" ht="24.75" customHeight="1" thickBot="1" thickTop="1">
      <c r="A186" s="167"/>
      <c r="B186" s="174"/>
      <c r="C186" s="98" t="s">
        <v>20</v>
      </c>
      <c r="D186" s="62">
        <f>D185-Z158</f>
        <v>1191</v>
      </c>
      <c r="E186" s="25">
        <f>D186/Z158</f>
        <v>0.09183437427712236</v>
      </c>
      <c r="F186" s="62">
        <f>F185-D185</f>
        <v>804</v>
      </c>
      <c r="G186" s="25">
        <f>F186/D185</f>
        <v>0.05677966101694915</v>
      </c>
      <c r="H186" s="62">
        <f>H185-F185</f>
        <v>-91</v>
      </c>
      <c r="I186" s="25">
        <f>H186/F185</f>
        <v>-0.006081261694734028</v>
      </c>
      <c r="J186" s="62">
        <f>J185-H185</f>
        <v>-1269</v>
      </c>
      <c r="K186" s="25">
        <f>J186/H185</f>
        <v>-0.08532239628857662</v>
      </c>
      <c r="L186" s="62">
        <f>L185-J185</f>
        <v>-837</v>
      </c>
      <c r="M186" s="25">
        <f>L186/J185</f>
        <v>-0.06152602175830638</v>
      </c>
      <c r="N186" s="52">
        <f>N185-L185</f>
        <v>-252</v>
      </c>
      <c r="O186" s="28">
        <f>N186/L185</f>
        <v>-0.019738388031644082</v>
      </c>
      <c r="P186" s="52">
        <f>P185-N185</f>
        <v>-87</v>
      </c>
      <c r="Q186" s="28">
        <f>P186/N185</f>
        <v>-0.006951658010387535</v>
      </c>
      <c r="R186" s="52">
        <f>R185-P185</f>
        <v>1234</v>
      </c>
      <c r="S186" s="28">
        <f>R186/P185</f>
        <v>0.09929192146765368</v>
      </c>
      <c r="T186" s="52">
        <f>T185-R185</f>
        <v>-109</v>
      </c>
      <c r="U186" s="28">
        <f>T186/R185</f>
        <v>-0.007978334065290587</v>
      </c>
      <c r="V186" s="52">
        <f>V185-T185</f>
        <v>-546</v>
      </c>
      <c r="W186" s="28">
        <f>V186/T185</f>
        <v>-0.0402862834796724</v>
      </c>
      <c r="X186" s="52">
        <f>X185-V185</f>
        <v>-324</v>
      </c>
      <c r="Y186" s="28">
        <f>X186/V185</f>
        <v>-0.02490966402706235</v>
      </c>
      <c r="Z186" s="58">
        <f>Z185-X185</f>
        <v>-512</v>
      </c>
      <c r="AA186" s="33">
        <f>Z186/X185</f>
        <v>-0.04036899787116613</v>
      </c>
      <c r="AB186" s="8"/>
      <c r="AC186" s="7"/>
      <c r="AD186" s="74"/>
      <c r="AF186" s="141">
        <f>AF185/AB158</f>
        <v>-0.028611055592904125</v>
      </c>
      <c r="AH186" s="7"/>
    </row>
    <row r="187" spans="1:34" ht="24.75" customHeight="1" thickBot="1" thickTop="1">
      <c r="A187" s="167"/>
      <c r="B187" s="175"/>
      <c r="C187" s="95" t="s">
        <v>21</v>
      </c>
      <c r="D187" s="53">
        <f>D185-D158</f>
        <v>1681</v>
      </c>
      <c r="E187" s="26">
        <f>D187/D158</f>
        <v>0.13470630659507973</v>
      </c>
      <c r="F187" s="53">
        <f>F185-F158</f>
        <v>1238</v>
      </c>
      <c r="G187" s="26">
        <f>F187/F158</f>
        <v>0.09019379280198164</v>
      </c>
      <c r="H187" s="53">
        <f>H185-H158</f>
        <v>638</v>
      </c>
      <c r="I187" s="26">
        <f>H187/H158</f>
        <v>0.04481910783280646</v>
      </c>
      <c r="J187" s="53">
        <f>J185-J158</f>
        <v>-203</v>
      </c>
      <c r="K187" s="26">
        <f>J187/J158</f>
        <v>-0.014702687042804375</v>
      </c>
      <c r="L187" s="53">
        <f>L185-L158</f>
        <v>-1695</v>
      </c>
      <c r="M187" s="26">
        <f>L187/L158</f>
        <v>-0.11720370626469367</v>
      </c>
      <c r="N187" s="53">
        <f>N185-N158</f>
        <v>-1096</v>
      </c>
      <c r="O187" s="26">
        <f>N187/N158</f>
        <v>-0.08052310631107193</v>
      </c>
      <c r="P187" s="53">
        <f>P185-P158</f>
        <v>-827</v>
      </c>
      <c r="Q187" s="26">
        <f>P187/P158</f>
        <v>-0.062391550358355335</v>
      </c>
      <c r="R187" s="53">
        <f>R185-R158</f>
        <v>200</v>
      </c>
      <c r="S187" s="26">
        <f>R187/R158</f>
        <v>0.01485663348685188</v>
      </c>
      <c r="T187" s="53">
        <f>T185-T158</f>
        <v>-2137</v>
      </c>
      <c r="U187" s="26">
        <f>T187/T158</f>
        <v>-0.13620140216698534</v>
      </c>
      <c r="V187" s="53">
        <f>V185-V158</f>
        <v>-590</v>
      </c>
      <c r="W187" s="26">
        <f>V187/V158</f>
        <v>-0.043391924689269695</v>
      </c>
      <c r="X187" s="53">
        <f>X185-X158</f>
        <v>-1135</v>
      </c>
      <c r="Y187" s="26">
        <f>X187/X158</f>
        <v>-0.08213923867419308</v>
      </c>
      <c r="Z187" s="58">
        <f>Z185-Z158</f>
        <v>-798</v>
      </c>
      <c r="AA187" s="33">
        <f>Z187/Z158</f>
        <v>-0.061531343974092066</v>
      </c>
      <c r="AB187" s="8"/>
      <c r="AC187" s="7"/>
      <c r="AD187" s="74"/>
      <c r="AH187" s="7"/>
    </row>
    <row r="190" spans="1:33" ht="29.25" customHeight="1">
      <c r="A190" s="188" t="s">
        <v>87</v>
      </c>
      <c r="B190" s="188"/>
      <c r="C190" s="188"/>
      <c r="D190" s="188"/>
      <c r="E190" s="188"/>
      <c r="F190" s="188"/>
      <c r="G190" s="188"/>
      <c r="H190" s="188"/>
      <c r="I190" s="188"/>
      <c r="J190" s="188"/>
      <c r="K190" s="188"/>
      <c r="L190" s="189"/>
      <c r="M190" s="189"/>
      <c r="N190" s="189"/>
      <c r="O190" s="189"/>
      <c r="P190" s="189"/>
      <c r="Q190" s="189"/>
      <c r="R190" s="189"/>
      <c r="S190" s="189"/>
      <c r="T190" s="189"/>
      <c r="U190" s="189"/>
      <c r="V190" s="189"/>
      <c r="W190" s="189"/>
      <c r="X190" s="189"/>
      <c r="Y190" s="189"/>
      <c r="Z190" s="189"/>
      <c r="AA190" s="189"/>
      <c r="AB190" s="189"/>
      <c r="AC190" s="189"/>
      <c r="AD190" s="189"/>
      <c r="AE190" s="190"/>
      <c r="AF190" s="190"/>
      <c r="AG190" s="190"/>
    </row>
    <row r="191" ht="21.75" customHeight="1" thickBot="1"/>
    <row r="192" spans="1:35" ht="20.25" customHeight="1" thickBot="1">
      <c r="A192" s="191" t="s">
        <v>42</v>
      </c>
      <c r="B192" s="192" t="s">
        <v>58</v>
      </c>
      <c r="C192" s="194"/>
      <c r="D192" s="171" t="s">
        <v>88</v>
      </c>
      <c r="E192" s="195"/>
      <c r="F192" s="195"/>
      <c r="G192" s="195"/>
      <c r="H192" s="195"/>
      <c r="I192" s="195"/>
      <c r="J192" s="195"/>
      <c r="K192" s="195"/>
      <c r="L192" s="195"/>
      <c r="M192" s="195"/>
      <c r="N192" s="195"/>
      <c r="O192" s="195"/>
      <c r="P192" s="195"/>
      <c r="Q192" s="195"/>
      <c r="R192" s="195"/>
      <c r="S192" s="195"/>
      <c r="T192" s="195"/>
      <c r="U192" s="195"/>
      <c r="V192" s="195"/>
      <c r="W192" s="195"/>
      <c r="X192" s="195"/>
      <c r="Y192" s="195"/>
      <c r="Z192" s="195"/>
      <c r="AA192" s="196"/>
      <c r="AB192" s="176" t="s">
        <v>22</v>
      </c>
      <c r="AC192" s="181" t="s">
        <v>23</v>
      </c>
      <c r="AD192" s="206"/>
      <c r="AE192" s="208" t="s">
        <v>22</v>
      </c>
      <c r="AF192" s="209"/>
      <c r="AG192" s="209"/>
      <c r="AH192" s="181" t="s">
        <v>23</v>
      </c>
      <c r="AI192" s="182"/>
    </row>
    <row r="193" spans="1:35" ht="24" customHeight="1" thickBot="1" thickTop="1">
      <c r="A193" s="191"/>
      <c r="B193" s="193"/>
      <c r="C193" s="167"/>
      <c r="D193" s="168" t="s">
        <v>4</v>
      </c>
      <c r="E193" s="169"/>
      <c r="F193" s="168" t="s">
        <v>5</v>
      </c>
      <c r="G193" s="169"/>
      <c r="H193" s="168" t="s">
        <v>26</v>
      </c>
      <c r="I193" s="169"/>
      <c r="J193" s="168" t="s">
        <v>27</v>
      </c>
      <c r="K193" s="169"/>
      <c r="L193" s="168" t="s">
        <v>28</v>
      </c>
      <c r="M193" s="169"/>
      <c r="N193" s="168" t="s">
        <v>29</v>
      </c>
      <c r="O193" s="169"/>
      <c r="P193" s="168" t="s">
        <v>33</v>
      </c>
      <c r="Q193" s="169"/>
      <c r="R193" s="168" t="s">
        <v>35</v>
      </c>
      <c r="S193" s="169"/>
      <c r="T193" s="168" t="s">
        <v>40</v>
      </c>
      <c r="U193" s="169"/>
      <c r="V193" s="168" t="s">
        <v>41</v>
      </c>
      <c r="W193" s="169"/>
      <c r="X193" s="168" t="s">
        <v>44</v>
      </c>
      <c r="Y193" s="169"/>
      <c r="Z193" s="210" t="s">
        <v>45</v>
      </c>
      <c r="AA193" s="211"/>
      <c r="AB193" s="177"/>
      <c r="AC193" s="183"/>
      <c r="AD193" s="207"/>
      <c r="AE193" s="208"/>
      <c r="AF193" s="209"/>
      <c r="AG193" s="209"/>
      <c r="AH193" s="183"/>
      <c r="AI193" s="184"/>
    </row>
    <row r="194" spans="1:35" ht="21" customHeight="1" thickBot="1" thickTop="1">
      <c r="A194" s="2"/>
      <c r="B194" s="1"/>
      <c r="C194" s="203" t="s">
        <v>34</v>
      </c>
      <c r="D194" s="204"/>
      <c r="E194" s="204"/>
      <c r="F194" s="204"/>
      <c r="G194" s="204"/>
      <c r="H194" s="204"/>
      <c r="I194" s="204"/>
      <c r="J194" s="204"/>
      <c r="K194" s="204"/>
      <c r="L194" s="204"/>
      <c r="M194" s="204"/>
      <c r="N194" s="204"/>
      <c r="O194" s="204"/>
      <c r="P194" s="204"/>
      <c r="Q194" s="204"/>
      <c r="R194" s="204"/>
      <c r="S194" s="204"/>
      <c r="T194" s="204"/>
      <c r="U194" s="204"/>
      <c r="V194" s="204"/>
      <c r="W194" s="204"/>
      <c r="X194" s="204"/>
      <c r="Y194" s="204"/>
      <c r="Z194" s="204"/>
      <c r="AA194" s="205"/>
      <c r="AB194" s="178"/>
      <c r="AC194" s="19" t="s">
        <v>24</v>
      </c>
      <c r="AD194" s="68" t="s">
        <v>25</v>
      </c>
      <c r="AH194" s="19" t="s">
        <v>24</v>
      </c>
      <c r="AI194" s="20" t="s">
        <v>25</v>
      </c>
    </row>
    <row r="195" spans="1:35" ht="13.5" thickBot="1">
      <c r="A195" s="185"/>
      <c r="B195" s="215"/>
      <c r="C195" s="215"/>
      <c r="D195" s="215"/>
      <c r="E195" s="215"/>
      <c r="F195" s="215"/>
      <c r="G195" s="215"/>
      <c r="H195" s="215"/>
      <c r="I195" s="215"/>
      <c r="J195" s="215"/>
      <c r="K195" s="215"/>
      <c r="L195" s="215"/>
      <c r="M195" s="215"/>
      <c r="N195" s="215"/>
      <c r="O195" s="215"/>
      <c r="P195" s="215"/>
      <c r="Q195" s="215"/>
      <c r="R195" s="215"/>
      <c r="S195" s="215"/>
      <c r="T195" s="215"/>
      <c r="U195" s="215"/>
      <c r="V195" s="215"/>
      <c r="W195" s="215"/>
      <c r="X195" s="215"/>
      <c r="Y195" s="215"/>
      <c r="Z195" s="215"/>
      <c r="AA195" s="216"/>
      <c r="AB195" s="197" t="s">
        <v>6</v>
      </c>
      <c r="AC195" s="198"/>
      <c r="AD195" s="199"/>
      <c r="AE195" s="67" t="s">
        <v>30</v>
      </c>
      <c r="AF195" s="37" t="s">
        <v>31</v>
      </c>
      <c r="AG195" s="38" t="s">
        <v>32</v>
      </c>
      <c r="AH195" s="213"/>
      <c r="AI195" s="214"/>
    </row>
    <row r="196" spans="1:35" ht="27" customHeight="1" thickBot="1" thickTop="1">
      <c r="A196" s="167" t="s">
        <v>7</v>
      </c>
      <c r="B196" s="173" t="s">
        <v>8</v>
      </c>
      <c r="C196" s="6"/>
      <c r="D196" s="51">
        <v>551167</v>
      </c>
      <c r="E196" s="17" t="s">
        <v>25</v>
      </c>
      <c r="F196" s="51">
        <v>550095</v>
      </c>
      <c r="G196" s="17" t="s">
        <v>25</v>
      </c>
      <c r="H196" s="51">
        <v>546779</v>
      </c>
      <c r="I196" s="17" t="s">
        <v>25</v>
      </c>
      <c r="J196" s="51">
        <v>542253</v>
      </c>
      <c r="K196" s="17" t="s">
        <v>25</v>
      </c>
      <c r="L196" s="51">
        <v>537341</v>
      </c>
      <c r="M196" s="17" t="s">
        <v>25</v>
      </c>
      <c r="N196" s="51">
        <v>539512</v>
      </c>
      <c r="O196" s="17" t="s">
        <v>25</v>
      </c>
      <c r="P196" s="51">
        <v>542936</v>
      </c>
      <c r="Q196" s="17" t="s">
        <v>25</v>
      </c>
      <c r="R196" s="51">
        <v>540886</v>
      </c>
      <c r="S196" s="17" t="s">
        <v>25</v>
      </c>
      <c r="T196" s="51">
        <v>539703</v>
      </c>
      <c r="U196" s="17" t="s">
        <v>25</v>
      </c>
      <c r="V196" s="51">
        <v>536902</v>
      </c>
      <c r="W196" s="17" t="s">
        <v>25</v>
      </c>
      <c r="X196" s="51">
        <v>536659</v>
      </c>
      <c r="Y196" s="17" t="s">
        <v>25</v>
      </c>
      <c r="Z196" s="57">
        <v>537568</v>
      </c>
      <c r="AA196" s="32" t="s">
        <v>25</v>
      </c>
      <c r="AB196" s="200"/>
      <c r="AC196" s="201"/>
      <c r="AD196" s="202"/>
      <c r="AE196" s="129"/>
      <c r="AF196" s="42"/>
      <c r="AG196" s="42"/>
      <c r="AH196" s="85"/>
      <c r="AI196" s="39"/>
    </row>
    <row r="197" spans="1:34" ht="27" customHeight="1" thickBot="1" thickTop="1">
      <c r="A197" s="167"/>
      <c r="B197" s="174"/>
      <c r="C197" s="94" t="s">
        <v>20</v>
      </c>
      <c r="D197" s="62">
        <f>D196-Z169</f>
        <v>4033</v>
      </c>
      <c r="E197" s="25">
        <f>D197/Z169</f>
        <v>0.0073711376006608985</v>
      </c>
      <c r="F197" s="62">
        <f>F196-D196</f>
        <v>-1072</v>
      </c>
      <c r="G197" s="25">
        <f>F197/D196</f>
        <v>-0.0019449640490087395</v>
      </c>
      <c r="H197" s="62">
        <f>H196-F196</f>
        <v>-3316</v>
      </c>
      <c r="I197" s="25">
        <f>H197/F196</f>
        <v>-0.006028049700506276</v>
      </c>
      <c r="J197" s="62">
        <f>J196-H196</f>
        <v>-4526</v>
      </c>
      <c r="K197" s="25">
        <f>J197/H196</f>
        <v>-0.008277567353537718</v>
      </c>
      <c r="L197" s="62">
        <f>L196-J196</f>
        <v>-4912</v>
      </c>
      <c r="M197" s="25">
        <f>L197/J196</f>
        <v>-0.009058502212067061</v>
      </c>
      <c r="N197" s="52">
        <f>N196-L196</f>
        <v>2171</v>
      </c>
      <c r="O197" s="28">
        <f>N197/L196</f>
        <v>0.004040264934185182</v>
      </c>
      <c r="P197" s="52">
        <f>P196-N196</f>
        <v>3424</v>
      </c>
      <c r="Q197" s="28">
        <f>P197/N196</f>
        <v>0.0063464760746748915</v>
      </c>
      <c r="R197" s="52">
        <f>R196-P196</f>
        <v>-2050</v>
      </c>
      <c r="S197" s="28">
        <f>R197/P196</f>
        <v>-0.003775767309590817</v>
      </c>
      <c r="T197" s="52">
        <f>T196-R196</f>
        <v>-1183</v>
      </c>
      <c r="U197" s="28">
        <f>T197/R196</f>
        <v>-0.0021871521910347097</v>
      </c>
      <c r="V197" s="52">
        <f>V196-T196</f>
        <v>-2801</v>
      </c>
      <c r="W197" s="28">
        <f>V197/T196</f>
        <v>-0.005189891477349579</v>
      </c>
      <c r="X197" s="52">
        <f>X196-V196</f>
        <v>-243</v>
      </c>
      <c r="Y197" s="28">
        <f>X197/V196</f>
        <v>-0.000452596563246179</v>
      </c>
      <c r="Z197" s="58">
        <f>Z196-X196</f>
        <v>909</v>
      </c>
      <c r="AA197" s="33">
        <f>Z197/X196</f>
        <v>0.0016938130172045936</v>
      </c>
      <c r="AB197" s="125"/>
      <c r="AC197" s="44"/>
      <c r="AD197" s="69"/>
      <c r="AE197" s="42"/>
      <c r="AF197" s="42"/>
      <c r="AG197" s="42"/>
      <c r="AH197" s="115"/>
    </row>
    <row r="198" spans="1:36" ht="27" customHeight="1" thickBot="1" thickTop="1">
      <c r="A198" s="167"/>
      <c r="B198" s="175"/>
      <c r="C198" s="95" t="s">
        <v>21</v>
      </c>
      <c r="D198" s="53">
        <f>D196-D169</f>
        <v>-6147</v>
      </c>
      <c r="E198" s="26">
        <f>D198/D169</f>
        <v>-0.011029688828918707</v>
      </c>
      <c r="F198" s="53">
        <f>F196-F169</f>
        <v>-6797</v>
      </c>
      <c r="G198" s="26">
        <f>F198/F169</f>
        <v>-0.012205239076876666</v>
      </c>
      <c r="H198" s="53">
        <f>H196-H169</f>
        <v>-5673</v>
      </c>
      <c r="I198" s="26">
        <f>H198/H169</f>
        <v>-0.010268765431204883</v>
      </c>
      <c r="J198" s="53">
        <f>J196-J169</f>
        <v>-4486</v>
      </c>
      <c r="K198" s="26">
        <f>J198/J169</f>
        <v>-0.00820501189781596</v>
      </c>
      <c r="L198" s="53">
        <f>L196-L169</f>
        <v>-7253</v>
      </c>
      <c r="M198" s="26">
        <f>L198/L169</f>
        <v>-0.013318178312651259</v>
      </c>
      <c r="N198" s="53">
        <f>N196-N169</f>
        <v>-5850</v>
      </c>
      <c r="O198" s="26">
        <f>N198/N169</f>
        <v>-0.010726819983790582</v>
      </c>
      <c r="P198" s="53">
        <f>P196-P169</f>
        <v>-5676</v>
      </c>
      <c r="Q198" s="26">
        <f>P198/P169</f>
        <v>-0.010346109818961306</v>
      </c>
      <c r="R198" s="53">
        <f>R196-R169</f>
        <v>-11433</v>
      </c>
      <c r="S198" s="26">
        <f>R198/R169</f>
        <v>-0.020699994025191962</v>
      </c>
      <c r="T198" s="53">
        <f>T196-T169</f>
        <v>-8234</v>
      </c>
      <c r="U198" s="26">
        <f>T198/T169</f>
        <v>-0.015027275033443626</v>
      </c>
      <c r="V198" s="53">
        <f>V196-V169</f>
        <v>-10688</v>
      </c>
      <c r="W198" s="26">
        <f>V198/V169</f>
        <v>-0.019518252707317517</v>
      </c>
      <c r="X198" s="53">
        <f>X196-X169</f>
        <v>-10660</v>
      </c>
      <c r="Y198" s="26">
        <f>X198/X169</f>
        <v>-0.01947675852656312</v>
      </c>
      <c r="Z198" s="58">
        <f>Z196-Z169</f>
        <v>-9566</v>
      </c>
      <c r="AA198" s="33">
        <f>Z198/Z169</f>
        <v>-0.017483833941959372</v>
      </c>
      <c r="AB198" s="43"/>
      <c r="AC198" s="45"/>
      <c r="AD198" s="69"/>
      <c r="AE198" s="75" t="s">
        <v>30</v>
      </c>
      <c r="AF198" s="76" t="s">
        <v>31</v>
      </c>
      <c r="AG198" s="77" t="s">
        <v>32</v>
      </c>
      <c r="AH198" s="132"/>
      <c r="AI198" s="117"/>
      <c r="AJ198" s="117"/>
    </row>
    <row r="199" spans="1:36" ht="27" customHeight="1" thickBot="1" thickTop="1">
      <c r="A199" s="167" t="s">
        <v>9</v>
      </c>
      <c r="B199" s="170" t="s">
        <v>19</v>
      </c>
      <c r="C199" s="96"/>
      <c r="D199" s="54">
        <v>15961</v>
      </c>
      <c r="E199" s="18" t="s">
        <v>25</v>
      </c>
      <c r="F199" s="54">
        <v>12703</v>
      </c>
      <c r="G199" s="18" t="s">
        <v>25</v>
      </c>
      <c r="H199" s="54">
        <v>12032</v>
      </c>
      <c r="I199" s="18" t="s">
        <v>25</v>
      </c>
      <c r="J199" s="54">
        <v>11912</v>
      </c>
      <c r="K199" s="18" t="s">
        <v>25</v>
      </c>
      <c r="L199" s="54">
        <v>10180</v>
      </c>
      <c r="M199" s="18" t="s">
        <v>25</v>
      </c>
      <c r="N199" s="54">
        <v>16477</v>
      </c>
      <c r="O199" s="18" t="s">
        <v>25</v>
      </c>
      <c r="P199" s="54">
        <v>19000</v>
      </c>
      <c r="Q199" s="18" t="s">
        <v>25</v>
      </c>
      <c r="R199" s="54">
        <v>15253</v>
      </c>
      <c r="S199" s="18" t="s">
        <v>25</v>
      </c>
      <c r="T199" s="54">
        <v>16935</v>
      </c>
      <c r="U199" s="18" t="s">
        <v>25</v>
      </c>
      <c r="V199" s="54">
        <v>15520</v>
      </c>
      <c r="W199" s="18" t="s">
        <v>25</v>
      </c>
      <c r="X199" s="54">
        <v>14071</v>
      </c>
      <c r="Y199" s="18" t="s">
        <v>25</v>
      </c>
      <c r="Z199" s="57">
        <v>15408</v>
      </c>
      <c r="AA199" s="32" t="s">
        <v>25</v>
      </c>
      <c r="AB199" s="27">
        <f>D199+F199+H199+J199+L199+N199+P199+R199+T199+V199+X199+Z199</f>
        <v>175452</v>
      </c>
      <c r="AC199" s="50"/>
      <c r="AD199" s="70"/>
      <c r="AE199" s="119">
        <v>112793</v>
      </c>
      <c r="AF199" s="120">
        <v>59166</v>
      </c>
      <c r="AG199" s="120">
        <v>3493</v>
      </c>
      <c r="AH199" s="112" t="s">
        <v>89</v>
      </c>
      <c r="AI199" s="113">
        <v>0.0031</v>
      </c>
      <c r="AJ199" s="117"/>
    </row>
    <row r="200" spans="1:36" ht="27" customHeight="1" thickBot="1" thickTop="1">
      <c r="A200" s="167"/>
      <c r="B200" s="170"/>
      <c r="C200" s="94" t="s">
        <v>20</v>
      </c>
      <c r="D200" s="62">
        <f>D199-Z172</f>
        <v>1041</v>
      </c>
      <c r="E200" s="25">
        <f>D200/Z172</f>
        <v>0.06977211796246649</v>
      </c>
      <c r="F200" s="62">
        <f>F199-D199</f>
        <v>-3258</v>
      </c>
      <c r="G200" s="25">
        <f>F200/D199</f>
        <v>-0.2041225487124867</v>
      </c>
      <c r="H200" s="62">
        <f>H199-F199</f>
        <v>-671</v>
      </c>
      <c r="I200" s="25">
        <f>H200/F199</f>
        <v>-0.052822167991812954</v>
      </c>
      <c r="J200" s="62">
        <f>J199-H199</f>
        <v>-120</v>
      </c>
      <c r="K200" s="25">
        <f>J200/H199</f>
        <v>-0.00997340425531915</v>
      </c>
      <c r="L200" s="62">
        <f>L199-J199</f>
        <v>-1732</v>
      </c>
      <c r="M200" s="25">
        <f>L200/J199</f>
        <v>-0.14539959704499664</v>
      </c>
      <c r="N200" s="52">
        <f>N199-L199</f>
        <v>6297</v>
      </c>
      <c r="O200" s="28">
        <f>N200/L199</f>
        <v>0.618565815324165</v>
      </c>
      <c r="P200" s="52">
        <f>P199-N199</f>
        <v>2523</v>
      </c>
      <c r="Q200" s="28">
        <f>P200/N199</f>
        <v>0.15312253444194937</v>
      </c>
      <c r="R200" s="52">
        <f>R199-P199</f>
        <v>-3747</v>
      </c>
      <c r="S200" s="28">
        <f>R200/P199</f>
        <v>-0.19721052631578948</v>
      </c>
      <c r="T200" s="52">
        <f>T199-R199</f>
        <v>1682</v>
      </c>
      <c r="U200" s="28">
        <f>T200/R199</f>
        <v>0.11027338884153937</v>
      </c>
      <c r="V200" s="52">
        <f>V199-T199</f>
        <v>-1415</v>
      </c>
      <c r="W200" s="28">
        <f>V200/T199</f>
        <v>-0.08355476823147329</v>
      </c>
      <c r="X200" s="52">
        <f>X199-V199</f>
        <v>-1449</v>
      </c>
      <c r="Y200" s="28">
        <f>X200/V199</f>
        <v>-0.09336340206185567</v>
      </c>
      <c r="Z200" s="58">
        <f>Z199-X199</f>
        <v>1337</v>
      </c>
      <c r="AA200" s="33">
        <f>Z200/X199</f>
        <v>0.0950181223793618</v>
      </c>
      <c r="AB200" s="99">
        <f>D199+F199+H199+J199+L199+N199+P199+R199+T199+V199+X199</f>
        <v>160044</v>
      </c>
      <c r="AC200" s="35"/>
      <c r="AD200" s="71"/>
      <c r="AE200" s="121"/>
      <c r="AF200" s="121"/>
      <c r="AG200" s="121"/>
      <c r="AH200" s="108">
        <f>AB199-AB173</f>
        <v>542</v>
      </c>
      <c r="AI200" s="109">
        <f>AH200/AB173</f>
        <v>0.0030987364930535706</v>
      </c>
      <c r="AJ200" s="117"/>
    </row>
    <row r="201" spans="1:36" ht="27" customHeight="1" thickBot="1" thickTop="1">
      <c r="A201" s="167"/>
      <c r="B201" s="170"/>
      <c r="C201" s="95" t="s">
        <v>21</v>
      </c>
      <c r="D201" s="53">
        <f>D199-D172</f>
        <v>199</v>
      </c>
      <c r="E201" s="26">
        <f>D201/D172</f>
        <v>0.012625301357695724</v>
      </c>
      <c r="F201" s="53">
        <f>F199-F172</f>
        <v>-33</v>
      </c>
      <c r="G201" s="26">
        <f>F201/F172</f>
        <v>-0.00259108040201005</v>
      </c>
      <c r="H201" s="53">
        <f>H199-H172</f>
        <v>211</v>
      </c>
      <c r="I201" s="26">
        <f>H201/H172</f>
        <v>0.01784958971322223</v>
      </c>
      <c r="J201" s="53">
        <f>J199-J172</f>
        <v>327</v>
      </c>
      <c r="K201" s="26">
        <f>J201/J172</f>
        <v>0.028226154510142425</v>
      </c>
      <c r="L201" s="53">
        <f>L199-L172</f>
        <v>693</v>
      </c>
      <c r="M201" s="26">
        <f>L201/L172</f>
        <v>0.07304732792242015</v>
      </c>
      <c r="N201" s="53">
        <f>N199-N172</f>
        <v>1089</v>
      </c>
      <c r="O201" s="26">
        <f>N201/N172</f>
        <v>0.07076943072524045</v>
      </c>
      <c r="P201" s="53">
        <f>P199-P172</f>
        <v>66</v>
      </c>
      <c r="Q201" s="26">
        <f>P201/P172</f>
        <v>0.0034857927537762755</v>
      </c>
      <c r="R201" s="53">
        <f>R199-R172</f>
        <v>-1948</v>
      </c>
      <c r="S201" s="26">
        <f>R201/R172</f>
        <v>-0.1132492296959479</v>
      </c>
      <c r="T201" s="53">
        <f>T199-T172</f>
        <v>82</v>
      </c>
      <c r="U201" s="26">
        <f>T201/T172</f>
        <v>0.004865602563341839</v>
      </c>
      <c r="V201" s="53">
        <f>V199-V172</f>
        <v>-788</v>
      </c>
      <c r="W201" s="26">
        <f>V201/V172</f>
        <v>-0.048319843021829775</v>
      </c>
      <c r="X201" s="53">
        <f>X199-X172</f>
        <v>156</v>
      </c>
      <c r="Y201" s="26">
        <f>X201/X172</f>
        <v>0.011210923463887891</v>
      </c>
      <c r="Z201" s="58">
        <f>Z199-Z172</f>
        <v>488</v>
      </c>
      <c r="AA201" s="33">
        <f>Z201/Z172</f>
        <v>0.032707774798927614</v>
      </c>
      <c r="AB201" s="84"/>
      <c r="AC201" s="35"/>
      <c r="AD201" s="72"/>
      <c r="AE201" s="75" t="s">
        <v>30</v>
      </c>
      <c r="AF201" s="76" t="s">
        <v>31</v>
      </c>
      <c r="AG201" s="77" t="s">
        <v>32</v>
      </c>
      <c r="AH201" s="110"/>
      <c r="AI201" s="111"/>
      <c r="AJ201" s="117"/>
    </row>
    <row r="202" spans="1:36" ht="27" customHeight="1" thickBot="1" thickTop="1">
      <c r="A202" s="167" t="s">
        <v>10</v>
      </c>
      <c r="B202" s="170" t="s">
        <v>17</v>
      </c>
      <c r="C202" s="97"/>
      <c r="D202" s="55">
        <v>6330</v>
      </c>
      <c r="E202" s="18" t="s">
        <v>25</v>
      </c>
      <c r="F202" s="55">
        <v>7864</v>
      </c>
      <c r="G202" s="18" t="s">
        <v>25</v>
      </c>
      <c r="H202" s="55">
        <v>9255</v>
      </c>
      <c r="I202" s="18" t="s">
        <v>25</v>
      </c>
      <c r="J202" s="55">
        <v>10426</v>
      </c>
      <c r="K202" s="18" t="s">
        <v>25</v>
      </c>
      <c r="L202" s="55">
        <v>9363</v>
      </c>
      <c r="M202" s="18" t="s">
        <v>25</v>
      </c>
      <c r="N202" s="55">
        <v>8755</v>
      </c>
      <c r="O202" s="18" t="s">
        <v>25</v>
      </c>
      <c r="P202" s="55">
        <v>9337</v>
      </c>
      <c r="Q202" s="18" t="s">
        <v>25</v>
      </c>
      <c r="R202" s="55">
        <v>9202</v>
      </c>
      <c r="S202" s="18" t="s">
        <v>25</v>
      </c>
      <c r="T202" s="55">
        <v>13518</v>
      </c>
      <c r="U202" s="18" t="s">
        <v>25</v>
      </c>
      <c r="V202" s="55">
        <v>11401</v>
      </c>
      <c r="W202" s="18" t="s">
        <v>25</v>
      </c>
      <c r="X202" s="55">
        <v>8351</v>
      </c>
      <c r="Y202" s="18" t="s">
        <v>25</v>
      </c>
      <c r="Z202" s="57">
        <v>7594</v>
      </c>
      <c r="AA202" s="32" t="s">
        <v>25</v>
      </c>
      <c r="AB202" s="27">
        <f>D202+F202+H202+J202+L202+N202+P202+R202+T202+V202+X202+Z202</f>
        <v>111396</v>
      </c>
      <c r="AC202" s="50"/>
      <c r="AD202" s="70"/>
      <c r="AE202" s="122">
        <v>76681</v>
      </c>
      <c r="AF202" s="123">
        <v>33299</v>
      </c>
      <c r="AG202" s="124">
        <v>1416</v>
      </c>
      <c r="AH202" s="112" t="s">
        <v>90</v>
      </c>
      <c r="AI202" s="113">
        <v>0.0755</v>
      </c>
      <c r="AJ202" s="117"/>
    </row>
    <row r="203" spans="1:36" ht="27" customHeight="1" thickBot="1" thickTop="1">
      <c r="A203" s="167"/>
      <c r="B203" s="170"/>
      <c r="C203" s="98" t="s">
        <v>20</v>
      </c>
      <c r="D203" s="62">
        <f>D202-Z175</f>
        <v>-1050</v>
      </c>
      <c r="E203" s="25">
        <f>D203/Z175</f>
        <v>-0.14227642276422764</v>
      </c>
      <c r="F203" s="62">
        <f>F202-D202</f>
        <v>1534</v>
      </c>
      <c r="G203" s="25">
        <f>F203/D202</f>
        <v>0.24233807266982624</v>
      </c>
      <c r="H203" s="62">
        <f>H202-F202</f>
        <v>1391</v>
      </c>
      <c r="I203" s="25">
        <f>H203/F202</f>
        <v>0.17688199389623602</v>
      </c>
      <c r="J203" s="62">
        <f>J202-H202</f>
        <v>1171</v>
      </c>
      <c r="K203" s="25">
        <f>J203/H202</f>
        <v>0.12652620205294435</v>
      </c>
      <c r="L203" s="62">
        <f>L202-J202</f>
        <v>-1063</v>
      </c>
      <c r="M203" s="25">
        <f>L203/J202</f>
        <v>-0.10195664684442739</v>
      </c>
      <c r="N203" s="52">
        <f>N202-L202</f>
        <v>-608</v>
      </c>
      <c r="O203" s="28">
        <f>N203/L202</f>
        <v>-0.06493645199188294</v>
      </c>
      <c r="P203" s="52">
        <f>P202-N202</f>
        <v>582</v>
      </c>
      <c r="Q203" s="28">
        <f>P203/N202</f>
        <v>0.06647629925756711</v>
      </c>
      <c r="R203" s="52">
        <f>R202-P202</f>
        <v>-135</v>
      </c>
      <c r="S203" s="28">
        <f>R203/P202</f>
        <v>-0.014458605547820498</v>
      </c>
      <c r="T203" s="52">
        <f>T202-R202</f>
        <v>4316</v>
      </c>
      <c r="U203" s="28">
        <f>T203/R202</f>
        <v>0.46902847207128884</v>
      </c>
      <c r="V203" s="52">
        <f>V202-T202</f>
        <v>-2117</v>
      </c>
      <c r="W203" s="28">
        <f>V203/T202</f>
        <v>-0.1566060068057405</v>
      </c>
      <c r="X203" s="52">
        <f>X202-V202</f>
        <v>-3050</v>
      </c>
      <c r="Y203" s="28">
        <f>X203/V202</f>
        <v>-0.267520392947987</v>
      </c>
      <c r="Z203" s="58">
        <f>Z202-X202</f>
        <v>-757</v>
      </c>
      <c r="AA203" s="33">
        <f>Z203/X202</f>
        <v>-0.09064782660759191</v>
      </c>
      <c r="AB203" s="99">
        <f>D202+F202+H202+J202+L202+N202+P202+R202+T202+V202+X202</f>
        <v>103802</v>
      </c>
      <c r="AC203" s="35"/>
      <c r="AD203" s="71"/>
      <c r="AE203" s="121"/>
      <c r="AF203" s="121"/>
      <c r="AG203" s="121"/>
      <c r="AH203" s="108">
        <f>AB202-AB176</f>
        <v>7819</v>
      </c>
      <c r="AI203" s="109">
        <f>AH203/AB176</f>
        <v>0.07548973227647064</v>
      </c>
      <c r="AJ203" s="117"/>
    </row>
    <row r="204" spans="1:36" ht="27" customHeight="1" thickBot="1" thickTop="1">
      <c r="A204" s="167"/>
      <c r="B204" s="170"/>
      <c r="C204" s="95" t="s">
        <v>21</v>
      </c>
      <c r="D204" s="53">
        <f>D202-D175</f>
        <v>402</v>
      </c>
      <c r="E204" s="26">
        <f>D204/D175</f>
        <v>0.06781376518218624</v>
      </c>
      <c r="F204" s="53">
        <f>F202-F175</f>
        <v>598</v>
      </c>
      <c r="G204" s="26">
        <f>F204/F175</f>
        <v>0.0823011285439031</v>
      </c>
      <c r="H204" s="53">
        <f>H202-H175</f>
        <v>872</v>
      </c>
      <c r="I204" s="26">
        <f>H204/H175</f>
        <v>0.1040200405582727</v>
      </c>
      <c r="J204" s="53">
        <f>J202-J175</f>
        <v>423</v>
      </c>
      <c r="K204" s="26">
        <f>J204/J175</f>
        <v>0.04228731380585824</v>
      </c>
      <c r="L204" s="53">
        <f>L202-L175</f>
        <v>2719</v>
      </c>
      <c r="M204" s="26">
        <f>L204/L175</f>
        <v>0.4092414208308248</v>
      </c>
      <c r="N204" s="53">
        <f>N202-N175</f>
        <v>-464</v>
      </c>
      <c r="O204" s="26">
        <f>N204/N175</f>
        <v>-0.05033083848573598</v>
      </c>
      <c r="P204" s="53">
        <f>P202-P175</f>
        <v>-230</v>
      </c>
      <c r="Q204" s="26">
        <f>P204/P175</f>
        <v>-0.024040974182084247</v>
      </c>
      <c r="R204" s="53">
        <f>R202-R175</f>
        <v>1558</v>
      </c>
      <c r="S204" s="26">
        <f>R204/R175</f>
        <v>0.20381998953427524</v>
      </c>
      <c r="T204" s="53">
        <f>T202-T175</f>
        <v>-900</v>
      </c>
      <c r="U204" s="26">
        <f>T204/T175</f>
        <v>-0.062421972534332085</v>
      </c>
      <c r="V204" s="53">
        <f>V202-V175</f>
        <v>1978</v>
      </c>
      <c r="W204" s="26">
        <f>V204/V175</f>
        <v>0.20991191764830733</v>
      </c>
      <c r="X204" s="53">
        <f>X202-X175</f>
        <v>649</v>
      </c>
      <c r="Y204" s="26">
        <f>X204/X175</f>
        <v>0.08426382757725266</v>
      </c>
      <c r="Z204" s="58">
        <f>Z202-Z175</f>
        <v>214</v>
      </c>
      <c r="AA204" s="33">
        <f>Z204/Z175</f>
        <v>0.02899728997289973</v>
      </c>
      <c r="AB204" s="84"/>
      <c r="AC204" s="35"/>
      <c r="AD204" s="72"/>
      <c r="AE204" s="75" t="s">
        <v>30</v>
      </c>
      <c r="AF204" s="76" t="s">
        <v>31</v>
      </c>
      <c r="AG204" s="77" t="s">
        <v>32</v>
      </c>
      <c r="AH204" s="108"/>
      <c r="AI204" s="111"/>
      <c r="AJ204" s="117"/>
    </row>
    <row r="205" spans="1:36" ht="27" customHeight="1" thickBot="1" thickTop="1">
      <c r="A205" s="167" t="s">
        <v>11</v>
      </c>
      <c r="B205" s="170" t="s">
        <v>18</v>
      </c>
      <c r="C205" s="97"/>
      <c r="D205" s="55">
        <v>2149</v>
      </c>
      <c r="E205" s="18" t="s">
        <v>25</v>
      </c>
      <c r="F205" s="55">
        <v>2779</v>
      </c>
      <c r="G205" s="18" t="s">
        <v>25</v>
      </c>
      <c r="H205" s="55">
        <v>3648</v>
      </c>
      <c r="I205" s="18" t="s">
        <v>25</v>
      </c>
      <c r="J205" s="55">
        <v>4182</v>
      </c>
      <c r="K205" s="18" t="s">
        <v>25</v>
      </c>
      <c r="L205" s="55">
        <v>3557</v>
      </c>
      <c r="M205" s="18" t="s">
        <v>25</v>
      </c>
      <c r="N205" s="55">
        <v>3994</v>
      </c>
      <c r="O205" s="18" t="s">
        <v>25</v>
      </c>
      <c r="P205" s="55">
        <v>3771</v>
      </c>
      <c r="Q205" s="18" t="s">
        <v>25</v>
      </c>
      <c r="R205" s="55">
        <v>4428</v>
      </c>
      <c r="S205" s="18" t="s">
        <v>25</v>
      </c>
      <c r="T205" s="55">
        <v>4893</v>
      </c>
      <c r="U205" s="18" t="s">
        <v>25</v>
      </c>
      <c r="V205" s="55">
        <v>3727</v>
      </c>
      <c r="W205" s="18" t="s">
        <v>25</v>
      </c>
      <c r="X205" s="55">
        <v>3233</v>
      </c>
      <c r="Y205" s="18" t="s">
        <v>25</v>
      </c>
      <c r="Z205" s="57">
        <v>3118</v>
      </c>
      <c r="AA205" s="32" t="s">
        <v>25</v>
      </c>
      <c r="AB205" s="27">
        <f>D205+F205+H205+J205+L205+N205+P205+R205+T205+V205+X205+Z205</f>
        <v>43479</v>
      </c>
      <c r="AC205" s="50"/>
      <c r="AD205" s="70"/>
      <c r="AE205" s="122">
        <v>31791</v>
      </c>
      <c r="AF205" s="123">
        <v>11688</v>
      </c>
      <c r="AG205" s="124">
        <v>0</v>
      </c>
      <c r="AH205" s="112" t="s">
        <v>91</v>
      </c>
      <c r="AI205" s="113">
        <v>0.1597</v>
      </c>
      <c r="AJ205" s="117"/>
    </row>
    <row r="206" spans="1:36" ht="27" customHeight="1" thickBot="1" thickTop="1">
      <c r="A206" s="167"/>
      <c r="B206" s="170"/>
      <c r="C206" s="98" t="s">
        <v>20</v>
      </c>
      <c r="D206" s="62">
        <f>D205-Z178</f>
        <v>-412</v>
      </c>
      <c r="E206" s="25">
        <f>D206/Z178</f>
        <v>-0.16087465833658726</v>
      </c>
      <c r="F206" s="62">
        <f>F205-D205</f>
        <v>630</v>
      </c>
      <c r="G206" s="25">
        <f>F206/D205</f>
        <v>0.2931596091205212</v>
      </c>
      <c r="H206" s="62">
        <f>H205-F205</f>
        <v>869</v>
      </c>
      <c r="I206" s="25">
        <f>H206/F205</f>
        <v>0.31270241093918677</v>
      </c>
      <c r="J206" s="62">
        <f>J205-H205</f>
        <v>534</v>
      </c>
      <c r="K206" s="25">
        <f>J206/H205</f>
        <v>0.14638157894736842</v>
      </c>
      <c r="L206" s="62">
        <f>L205-J205</f>
        <v>-625</v>
      </c>
      <c r="M206" s="25">
        <f>L206/J205</f>
        <v>-0.14945002391200382</v>
      </c>
      <c r="N206" s="52">
        <f>N205-L205</f>
        <v>437</v>
      </c>
      <c r="O206" s="28">
        <f>N206/L205</f>
        <v>0.12285633961203261</v>
      </c>
      <c r="P206" s="52">
        <f>P205-N205</f>
        <v>-223</v>
      </c>
      <c r="Q206" s="28">
        <f>P206/N205</f>
        <v>-0.055833750625938906</v>
      </c>
      <c r="R206" s="52">
        <f>R205-P205</f>
        <v>657</v>
      </c>
      <c r="S206" s="28">
        <f>R206/P205</f>
        <v>0.17422434367541767</v>
      </c>
      <c r="T206" s="52">
        <f>T205-R205</f>
        <v>465</v>
      </c>
      <c r="U206" s="28">
        <f>T206/R205</f>
        <v>0.10501355013550136</v>
      </c>
      <c r="V206" s="52">
        <f>V205-T205</f>
        <v>-1166</v>
      </c>
      <c r="W206" s="28">
        <f>V206/T205</f>
        <v>-0.23829961169016964</v>
      </c>
      <c r="X206" s="52">
        <f>X205-V205</f>
        <v>-494</v>
      </c>
      <c r="Y206" s="28">
        <f>X206/V205</f>
        <v>-0.13254628387442985</v>
      </c>
      <c r="Z206" s="58">
        <f>Z205-X205</f>
        <v>-115</v>
      </c>
      <c r="AA206" s="33">
        <f>Z206/X205</f>
        <v>-0.03557067738942159</v>
      </c>
      <c r="AB206" s="99">
        <f>D205+F205+H205+J205+L205+N205+P205+R205+T205+V205+X205</f>
        <v>40361</v>
      </c>
      <c r="AC206" s="35"/>
      <c r="AD206" s="71"/>
      <c r="AE206" s="121"/>
      <c r="AF206" s="121"/>
      <c r="AG206" s="121"/>
      <c r="AH206" s="108">
        <f>AB205-AB179</f>
        <v>5986</v>
      </c>
      <c r="AI206" s="109">
        <f>AH206/AB179</f>
        <v>0.15965646920758542</v>
      </c>
      <c r="AJ206" s="117"/>
    </row>
    <row r="207" spans="1:36" ht="27" customHeight="1" thickBot="1" thickTop="1">
      <c r="A207" s="167"/>
      <c r="B207" s="170"/>
      <c r="C207" s="95" t="s">
        <v>21</v>
      </c>
      <c r="D207" s="53">
        <f>D205-D178</f>
        <v>-961</v>
      </c>
      <c r="E207" s="26">
        <f>D207/D178</f>
        <v>-0.3090032154340836</v>
      </c>
      <c r="F207" s="53">
        <f>F205-F178</f>
        <v>195</v>
      </c>
      <c r="G207" s="26">
        <f>F207/F178</f>
        <v>0.07546439628482972</v>
      </c>
      <c r="H207" s="53">
        <f>H205-H178</f>
        <v>649</v>
      </c>
      <c r="I207" s="26">
        <f>H207/H178</f>
        <v>0.2164054684894965</v>
      </c>
      <c r="J207" s="53">
        <f>J205-J178</f>
        <v>812</v>
      </c>
      <c r="K207" s="26">
        <f>J207/J178</f>
        <v>0.24094955489614242</v>
      </c>
      <c r="L207" s="53">
        <f>L205-L178</f>
        <v>1140</v>
      </c>
      <c r="M207" s="26">
        <f>L207/L178</f>
        <v>0.47165908150599917</v>
      </c>
      <c r="N207" s="53">
        <f>N205-N178</f>
        <v>1441</v>
      </c>
      <c r="O207" s="26">
        <f>N207/N178</f>
        <v>0.5644339992166079</v>
      </c>
      <c r="P207" s="53">
        <f>P205-P178</f>
        <v>486</v>
      </c>
      <c r="Q207" s="26">
        <f>P207/P178</f>
        <v>0.14794520547945206</v>
      </c>
      <c r="R207" s="53">
        <f>R205-R178</f>
        <v>785</v>
      </c>
      <c r="S207" s="26">
        <f>R207/R178</f>
        <v>0.21548174581388965</v>
      </c>
      <c r="T207" s="53">
        <f>T205-T178</f>
        <v>400</v>
      </c>
      <c r="U207" s="26">
        <f>T207/T178</f>
        <v>0.08902737591809481</v>
      </c>
      <c r="V207" s="53">
        <f>V205-V178</f>
        <v>-114</v>
      </c>
      <c r="W207" s="26">
        <f>V207/V178</f>
        <v>-0.029679770892996615</v>
      </c>
      <c r="X207" s="53">
        <f>X205-X178</f>
        <v>596</v>
      </c>
      <c r="Y207" s="26">
        <f>X207/X178</f>
        <v>0.2260144103147516</v>
      </c>
      <c r="Z207" s="58">
        <f>Z205-Z178</f>
        <v>557</v>
      </c>
      <c r="AA207" s="33">
        <f>Z207/Z178</f>
        <v>0.2174931667317454</v>
      </c>
      <c r="AB207" s="84"/>
      <c r="AC207" s="35"/>
      <c r="AD207" s="72"/>
      <c r="AE207" s="75" t="s">
        <v>30</v>
      </c>
      <c r="AF207" s="76" t="s">
        <v>31</v>
      </c>
      <c r="AG207" s="77" t="s">
        <v>32</v>
      </c>
      <c r="AH207" s="110"/>
      <c r="AI207" s="111"/>
      <c r="AJ207" s="117"/>
    </row>
    <row r="208" spans="1:36" ht="27" customHeight="1" thickBot="1" thickTop="1">
      <c r="A208" s="167" t="s">
        <v>12</v>
      </c>
      <c r="B208" s="170" t="s">
        <v>16</v>
      </c>
      <c r="C208" s="97"/>
      <c r="D208" s="55">
        <v>11518</v>
      </c>
      <c r="E208" s="18" t="s">
        <v>25</v>
      </c>
      <c r="F208" s="55">
        <v>7965</v>
      </c>
      <c r="G208" s="18" t="s">
        <v>25</v>
      </c>
      <c r="H208" s="55">
        <v>7623</v>
      </c>
      <c r="I208" s="18" t="s">
        <v>25</v>
      </c>
      <c r="J208" s="55">
        <v>7609</v>
      </c>
      <c r="K208" s="18" t="s">
        <v>25</v>
      </c>
      <c r="L208" s="55">
        <v>6987</v>
      </c>
      <c r="M208" s="18" t="s">
        <v>25</v>
      </c>
      <c r="N208" s="55">
        <v>7510</v>
      </c>
      <c r="O208" s="18" t="s">
        <v>25</v>
      </c>
      <c r="P208" s="55">
        <v>9453</v>
      </c>
      <c r="Q208" s="18" t="s">
        <v>25</v>
      </c>
      <c r="R208" s="55">
        <v>9828</v>
      </c>
      <c r="S208" s="18" t="s">
        <v>25</v>
      </c>
      <c r="T208" s="55">
        <v>7931</v>
      </c>
      <c r="U208" s="18" t="s">
        <v>25</v>
      </c>
      <c r="V208" s="55">
        <v>8553</v>
      </c>
      <c r="W208" s="18" t="s">
        <v>25</v>
      </c>
      <c r="X208" s="55">
        <v>8417</v>
      </c>
      <c r="Y208" s="18" t="s">
        <v>25</v>
      </c>
      <c r="Z208" s="57">
        <v>9599</v>
      </c>
      <c r="AA208" s="32" t="s">
        <v>25</v>
      </c>
      <c r="AB208" s="27">
        <f>D208+F208+H208+J208+L208+N208+P208+R208+T208+V208+X208+Z208</f>
        <v>102993</v>
      </c>
      <c r="AC208" s="50"/>
      <c r="AD208" s="70"/>
      <c r="AE208" s="122">
        <v>65149</v>
      </c>
      <c r="AF208" s="123">
        <v>36827</v>
      </c>
      <c r="AG208" s="124">
        <v>1017</v>
      </c>
      <c r="AH208" s="112" t="s">
        <v>92</v>
      </c>
      <c r="AI208" s="113">
        <v>0.022</v>
      </c>
      <c r="AJ208" s="117"/>
    </row>
    <row r="209" spans="1:35" ht="27" customHeight="1" thickBot="1" thickTop="1">
      <c r="A209" s="167"/>
      <c r="B209" s="170"/>
      <c r="C209" s="98" t="s">
        <v>20</v>
      </c>
      <c r="D209" s="62">
        <f>D208-Z181</f>
        <v>1509</v>
      </c>
      <c r="E209" s="25">
        <f>D209/Z181</f>
        <v>0.1507643121190928</v>
      </c>
      <c r="F209" s="62">
        <f>F208-D208</f>
        <v>-3553</v>
      </c>
      <c r="G209" s="25">
        <f>F209/D208</f>
        <v>-0.30847369334953983</v>
      </c>
      <c r="H209" s="62">
        <f>H208-F208</f>
        <v>-342</v>
      </c>
      <c r="I209" s="25">
        <f>H209/F208</f>
        <v>-0.04293785310734463</v>
      </c>
      <c r="J209" s="62">
        <f>J208-H208</f>
        <v>-14</v>
      </c>
      <c r="K209" s="25">
        <f>J209/H208</f>
        <v>-0.0018365472910927456</v>
      </c>
      <c r="L209" s="62">
        <f>L208-J208</f>
        <v>-622</v>
      </c>
      <c r="M209" s="25">
        <f>L209/J208</f>
        <v>-0.08174530161650677</v>
      </c>
      <c r="N209" s="52">
        <f>N208-L208</f>
        <v>523</v>
      </c>
      <c r="O209" s="28">
        <f>N209/L208</f>
        <v>0.0748532989838271</v>
      </c>
      <c r="P209" s="52">
        <f>P208-N208</f>
        <v>1943</v>
      </c>
      <c r="Q209" s="28">
        <f>P209/N208</f>
        <v>0.25872170439414116</v>
      </c>
      <c r="R209" s="52">
        <f>R208-P208</f>
        <v>375</v>
      </c>
      <c r="S209" s="28">
        <f>R209/P208</f>
        <v>0.039669946048873375</v>
      </c>
      <c r="T209" s="52">
        <f>T208-R208</f>
        <v>-1897</v>
      </c>
      <c r="U209" s="28">
        <f>T209/R208</f>
        <v>-0.19301994301994302</v>
      </c>
      <c r="V209" s="52">
        <f>V208-T208</f>
        <v>622</v>
      </c>
      <c r="W209" s="28">
        <f>V209/T208</f>
        <v>0.07842642794099104</v>
      </c>
      <c r="X209" s="52">
        <f>X208-V208</f>
        <v>-136</v>
      </c>
      <c r="Y209" s="28">
        <f>X209/V208</f>
        <v>-0.015900853501695313</v>
      </c>
      <c r="Z209" s="58">
        <f>Z208-X208</f>
        <v>1182</v>
      </c>
      <c r="AA209" s="33">
        <f>Z209/X208</f>
        <v>0.14043008197695142</v>
      </c>
      <c r="AB209" s="99">
        <f>D208+F208+H208+J208+L208+N208+P208+R208+T208+V208+X208</f>
        <v>93394</v>
      </c>
      <c r="AC209" s="9"/>
      <c r="AD209" s="73"/>
      <c r="AE209" s="102"/>
      <c r="AF209" s="107"/>
      <c r="AG209" s="107"/>
      <c r="AH209" s="131">
        <f>AB208-AB182</f>
        <v>2221</v>
      </c>
      <c r="AI209" s="109">
        <f>AH209/AB182</f>
        <v>0.022039852339935696</v>
      </c>
    </row>
    <row r="210" spans="1:34" ht="27" customHeight="1" thickBot="1" thickTop="1">
      <c r="A210" s="167"/>
      <c r="B210" s="170"/>
      <c r="C210" s="95" t="s">
        <v>21</v>
      </c>
      <c r="D210" s="53">
        <f>D208-D181</f>
        <v>701</v>
      </c>
      <c r="E210" s="26">
        <f>D210/D181</f>
        <v>0.06480539890912453</v>
      </c>
      <c r="F210" s="53">
        <f>F208-F181</f>
        <v>246</v>
      </c>
      <c r="G210" s="26">
        <f>F210/F181</f>
        <v>0.031869413136416634</v>
      </c>
      <c r="H210" s="53">
        <f>H208-H181</f>
        <v>438</v>
      </c>
      <c r="I210" s="26">
        <f>H210/H181</f>
        <v>0.060960334029227556</v>
      </c>
      <c r="J210" s="53">
        <f>J208-J181</f>
        <v>442</v>
      </c>
      <c r="K210" s="26">
        <f>J210/J181</f>
        <v>0.06167155016045765</v>
      </c>
      <c r="L210" s="53">
        <f>L208-L181</f>
        <v>712</v>
      </c>
      <c r="M210" s="26">
        <f>L210/L181</f>
        <v>0.11346613545816733</v>
      </c>
      <c r="N210" s="53">
        <f>N208-N181</f>
        <v>-35</v>
      </c>
      <c r="O210" s="26">
        <f>N210/N181</f>
        <v>-0.004638833664678595</v>
      </c>
      <c r="P210" s="53">
        <f>P208-P181</f>
        <v>-81</v>
      </c>
      <c r="Q210" s="26">
        <f>P210/P181</f>
        <v>-0.008495909376966647</v>
      </c>
      <c r="R210" s="53">
        <f>R208-R181</f>
        <v>709</v>
      </c>
      <c r="S210" s="26">
        <f>R210/R181</f>
        <v>0.07774975326241912</v>
      </c>
      <c r="T210" s="53">
        <f>T208-T181</f>
        <v>-359</v>
      </c>
      <c r="U210" s="26">
        <f>T210/T181</f>
        <v>-0.04330518697225573</v>
      </c>
      <c r="V210" s="53">
        <f>V208-V181</f>
        <v>-73</v>
      </c>
      <c r="W210" s="26">
        <f>V210/V181</f>
        <v>-0.008462786923255274</v>
      </c>
      <c r="X210" s="53">
        <f>X208-X181</f>
        <v>-69</v>
      </c>
      <c r="Y210" s="26">
        <f>X210/X181</f>
        <v>-0.008131039358944143</v>
      </c>
      <c r="Z210" s="58">
        <f>Z208-Z181</f>
        <v>-410</v>
      </c>
      <c r="AA210" s="33">
        <f>Z210/Z181</f>
        <v>-0.040963133180137876</v>
      </c>
      <c r="AB210" s="8"/>
      <c r="AC210" s="7"/>
      <c r="AD210" s="74"/>
      <c r="AE210" s="107"/>
      <c r="AF210" s="107"/>
      <c r="AG210" s="107"/>
      <c r="AH210" s="7"/>
    </row>
    <row r="211" spans="1:34" ht="27" customHeight="1" thickBot="1">
      <c r="A211" s="171" t="s">
        <v>13</v>
      </c>
      <c r="B211" s="212"/>
      <c r="C211" s="212"/>
      <c r="D211" s="212"/>
      <c r="E211" s="212"/>
      <c r="F211" s="212"/>
      <c r="G211" s="212"/>
      <c r="H211" s="212"/>
      <c r="I211" s="212"/>
      <c r="J211" s="212"/>
      <c r="K211" s="212"/>
      <c r="L211" s="212"/>
      <c r="M211" s="212"/>
      <c r="N211" s="212"/>
      <c r="O211" s="212"/>
      <c r="P211" s="212"/>
      <c r="Q211" s="212"/>
      <c r="R211" s="212"/>
      <c r="S211" s="212"/>
      <c r="T211" s="212"/>
      <c r="U211" s="212"/>
      <c r="V211" s="212"/>
      <c r="W211" s="212"/>
      <c r="X211" s="212"/>
      <c r="Y211" s="212"/>
      <c r="Z211" s="212"/>
      <c r="AA211" s="212"/>
      <c r="AB211" s="8"/>
      <c r="AC211" s="7"/>
      <c r="AD211" s="74"/>
      <c r="AH211" s="7"/>
    </row>
    <row r="212" spans="1:34" ht="27" customHeight="1" thickBot="1">
      <c r="A212" s="167" t="s">
        <v>14</v>
      </c>
      <c r="B212" s="173" t="s">
        <v>15</v>
      </c>
      <c r="C212" s="4"/>
      <c r="D212" s="55">
        <v>13152</v>
      </c>
      <c r="E212" s="18" t="s">
        <v>25</v>
      </c>
      <c r="F212" s="55">
        <v>13463</v>
      </c>
      <c r="G212" s="18" t="s">
        <v>25</v>
      </c>
      <c r="H212" s="55">
        <v>14003</v>
      </c>
      <c r="I212" s="18" t="s">
        <v>25</v>
      </c>
      <c r="J212" s="55">
        <v>12788</v>
      </c>
      <c r="K212" s="18" t="s">
        <v>25</v>
      </c>
      <c r="L212" s="55">
        <v>12819</v>
      </c>
      <c r="M212" s="18" t="s">
        <v>25</v>
      </c>
      <c r="N212" s="55">
        <v>12186</v>
      </c>
      <c r="O212" s="18" t="s">
        <v>25</v>
      </c>
      <c r="P212" s="55">
        <v>11962</v>
      </c>
      <c r="Q212" s="18" t="s">
        <v>25</v>
      </c>
      <c r="R212" s="55">
        <v>11259</v>
      </c>
      <c r="S212" s="18" t="s">
        <v>25</v>
      </c>
      <c r="T212" s="55">
        <v>10628</v>
      </c>
      <c r="U212" s="18" t="s">
        <v>25</v>
      </c>
      <c r="V212" s="55">
        <v>12814</v>
      </c>
      <c r="W212" s="18" t="s">
        <v>25</v>
      </c>
      <c r="X212" s="55">
        <v>12754</v>
      </c>
      <c r="Y212" s="18" t="s">
        <v>25</v>
      </c>
      <c r="Z212" s="57">
        <v>12716</v>
      </c>
      <c r="AA212" s="32" t="s">
        <v>25</v>
      </c>
      <c r="AB212" s="103">
        <f>(Z212+X212+V212+T212+R212+P212+N212+L212+J212+H212+F212+D212)/12</f>
        <v>12545.333333333334</v>
      </c>
      <c r="AC212" s="7"/>
      <c r="AD212" s="74"/>
      <c r="AE212" s="107" t="s">
        <v>106</v>
      </c>
      <c r="AF212" s="102">
        <f>AB212-AB185</f>
        <v>-820.25</v>
      </c>
      <c r="AH212" s="64"/>
    </row>
    <row r="213" spans="1:34" ht="27" customHeight="1" thickBot="1" thickTop="1">
      <c r="A213" s="167"/>
      <c r="B213" s="174"/>
      <c r="C213" s="98" t="s">
        <v>20</v>
      </c>
      <c r="D213" s="62">
        <f>D212-Z185</f>
        <v>981</v>
      </c>
      <c r="E213" s="25">
        <f>D213/Z185</f>
        <v>0.0806014296278038</v>
      </c>
      <c r="F213" s="62">
        <f>F212-D212</f>
        <v>311</v>
      </c>
      <c r="G213" s="25">
        <f>F213/D212</f>
        <v>0.023646593673965936</v>
      </c>
      <c r="H213" s="62">
        <f>H212-F212</f>
        <v>540</v>
      </c>
      <c r="I213" s="25">
        <f>H213/F212</f>
        <v>0.040109930921785636</v>
      </c>
      <c r="J213" s="62">
        <f>J212-H212</f>
        <v>-1215</v>
      </c>
      <c r="K213" s="25">
        <f>J213/H212</f>
        <v>-0.08676712133114332</v>
      </c>
      <c r="L213" s="62">
        <f>L212-J212</f>
        <v>31</v>
      </c>
      <c r="M213" s="25">
        <f>L213/J212</f>
        <v>0.0024241476384110104</v>
      </c>
      <c r="N213" s="52">
        <f>N212-L212</f>
        <v>-633</v>
      </c>
      <c r="O213" s="28">
        <f>N213/L212</f>
        <v>-0.04937982681956471</v>
      </c>
      <c r="P213" s="52">
        <f>P212-N212</f>
        <v>-224</v>
      </c>
      <c r="Q213" s="28">
        <f>P213/N212</f>
        <v>-0.0183817495486624</v>
      </c>
      <c r="R213" s="52">
        <f>R212-P212</f>
        <v>-703</v>
      </c>
      <c r="S213" s="28">
        <f>R213/P212</f>
        <v>-0.05876943654907206</v>
      </c>
      <c r="T213" s="52">
        <f>T212-R212</f>
        <v>-631</v>
      </c>
      <c r="U213" s="28">
        <f>T213/R212</f>
        <v>-0.05604405364597211</v>
      </c>
      <c r="V213" s="52">
        <f>V212-T212</f>
        <v>2186</v>
      </c>
      <c r="W213" s="28">
        <f>V213/T212</f>
        <v>0.20568310124200226</v>
      </c>
      <c r="X213" s="52">
        <f>X212-V212</f>
        <v>-60</v>
      </c>
      <c r="Y213" s="28">
        <f>X213/V212</f>
        <v>-0.004682378648353363</v>
      </c>
      <c r="Z213" s="58">
        <f>Z212-X212</f>
        <v>-38</v>
      </c>
      <c r="AA213" s="33">
        <f>Z213/X212</f>
        <v>-0.0029794574251215305</v>
      </c>
      <c r="AB213" s="8"/>
      <c r="AC213" s="7"/>
      <c r="AD213" s="74"/>
      <c r="AF213" s="128">
        <f>AF212/AB185</f>
        <v>-0.06137031056132978</v>
      </c>
      <c r="AH213" s="7"/>
    </row>
    <row r="214" spans="1:34" ht="27" customHeight="1" thickBot="1" thickTop="1">
      <c r="A214" s="167"/>
      <c r="B214" s="175"/>
      <c r="C214" s="95" t="s">
        <v>21</v>
      </c>
      <c r="D214" s="53">
        <f>D212-D185</f>
        <v>-1008</v>
      </c>
      <c r="E214" s="26">
        <f>D214/D185</f>
        <v>-0.0711864406779661</v>
      </c>
      <c r="F214" s="53">
        <f>F212-F185</f>
        <v>-1501</v>
      </c>
      <c r="G214" s="26">
        <f>F214/F185</f>
        <v>-0.10030740443731623</v>
      </c>
      <c r="H214" s="53">
        <f>H212-H185</f>
        <v>-870</v>
      </c>
      <c r="I214" s="26">
        <f>H214/H185</f>
        <v>-0.05849525986687286</v>
      </c>
      <c r="J214" s="53">
        <f>J212-J185</f>
        <v>-816</v>
      </c>
      <c r="K214" s="26">
        <f>J214/J185</f>
        <v>-0.05998235812996178</v>
      </c>
      <c r="L214" s="53">
        <f>L212-L185</f>
        <v>52</v>
      </c>
      <c r="M214" s="26">
        <f>L214/L185</f>
        <v>0.004073000704942429</v>
      </c>
      <c r="N214" s="53">
        <f>N212-N185</f>
        <v>-329</v>
      </c>
      <c r="O214" s="26">
        <f>N214/N185</f>
        <v>-0.026288453855373553</v>
      </c>
      <c r="P214" s="53">
        <f>P212-P185</f>
        <v>-466</v>
      </c>
      <c r="Q214" s="26">
        <f>P214/P185</f>
        <v>-0.03749597682652076</v>
      </c>
      <c r="R214" s="53">
        <f>R212-R185</f>
        <v>-2403</v>
      </c>
      <c r="S214" s="26">
        <f>R214/R185</f>
        <v>-0.17588932806324112</v>
      </c>
      <c r="T214" s="53">
        <f>T212-T185</f>
        <v>-2925</v>
      </c>
      <c r="U214" s="26">
        <f>T214/T185</f>
        <v>-0.21581937578395927</v>
      </c>
      <c r="V214" s="53">
        <f>V212-V185</f>
        <v>-193</v>
      </c>
      <c r="W214" s="26">
        <f>V214/V185</f>
        <v>-0.01483816406550319</v>
      </c>
      <c r="X214" s="53">
        <f>X212-X185</f>
        <v>71</v>
      </c>
      <c r="Y214" s="26">
        <f>X214/X185</f>
        <v>0.005598044626665615</v>
      </c>
      <c r="Z214" s="58">
        <f>Z212-Z185</f>
        <v>545</v>
      </c>
      <c r="AA214" s="33">
        <f>Z214/Z185</f>
        <v>0.044778572015446556</v>
      </c>
      <c r="AB214" s="8"/>
      <c r="AC214" s="7"/>
      <c r="AD214" s="74"/>
      <c r="AH214" s="7"/>
    </row>
    <row r="217" spans="1:33" ht="27" customHeight="1">
      <c r="A217" s="188" t="s">
        <v>94</v>
      </c>
      <c r="B217" s="188"/>
      <c r="C217" s="188"/>
      <c r="D217" s="188"/>
      <c r="E217" s="188"/>
      <c r="F217" s="188"/>
      <c r="G217" s="188"/>
      <c r="H217" s="188"/>
      <c r="I217" s="188"/>
      <c r="J217" s="188"/>
      <c r="K217" s="188"/>
      <c r="L217" s="189"/>
      <c r="M217" s="189"/>
      <c r="N217" s="189"/>
      <c r="O217" s="189"/>
      <c r="P217" s="189"/>
      <c r="Q217" s="189"/>
      <c r="R217" s="189"/>
      <c r="S217" s="189"/>
      <c r="T217" s="189"/>
      <c r="U217" s="189"/>
      <c r="V217" s="189"/>
      <c r="W217" s="189"/>
      <c r="X217" s="189"/>
      <c r="Y217" s="189"/>
      <c r="Z217" s="189"/>
      <c r="AA217" s="189"/>
      <c r="AB217" s="189"/>
      <c r="AC217" s="189"/>
      <c r="AD217" s="189"/>
      <c r="AE217" s="190"/>
      <c r="AF217" s="190"/>
      <c r="AG217" s="190"/>
    </row>
    <row r="218" ht="13.5" thickBot="1"/>
    <row r="219" spans="1:35" ht="24" customHeight="1" thickBot="1">
      <c r="A219" s="191" t="s">
        <v>42</v>
      </c>
      <c r="B219" s="192" t="s">
        <v>58</v>
      </c>
      <c r="C219" s="194"/>
      <c r="D219" s="171" t="s">
        <v>93</v>
      </c>
      <c r="E219" s="195"/>
      <c r="F219" s="195"/>
      <c r="G219" s="195"/>
      <c r="H219" s="195"/>
      <c r="I219" s="195"/>
      <c r="J219" s="195"/>
      <c r="K219" s="195"/>
      <c r="L219" s="195"/>
      <c r="M219" s="195"/>
      <c r="N219" s="195"/>
      <c r="O219" s="195"/>
      <c r="P219" s="195"/>
      <c r="Q219" s="195"/>
      <c r="R219" s="195"/>
      <c r="S219" s="195"/>
      <c r="T219" s="195"/>
      <c r="U219" s="195"/>
      <c r="V219" s="195"/>
      <c r="W219" s="195"/>
      <c r="X219" s="195"/>
      <c r="Y219" s="195"/>
      <c r="Z219" s="195"/>
      <c r="AA219" s="196"/>
      <c r="AB219" s="176" t="s">
        <v>22</v>
      </c>
      <c r="AC219" s="181" t="s">
        <v>23</v>
      </c>
      <c r="AD219" s="206"/>
      <c r="AE219" s="208" t="s">
        <v>22</v>
      </c>
      <c r="AF219" s="209"/>
      <c r="AG219" s="209"/>
      <c r="AH219" s="181" t="s">
        <v>23</v>
      </c>
      <c r="AI219" s="182"/>
    </row>
    <row r="220" spans="1:35" ht="24" customHeight="1" thickBot="1" thickTop="1">
      <c r="A220" s="191"/>
      <c r="B220" s="193"/>
      <c r="C220" s="167"/>
      <c r="D220" s="168" t="s">
        <v>4</v>
      </c>
      <c r="E220" s="169"/>
      <c r="F220" s="168" t="s">
        <v>5</v>
      </c>
      <c r="G220" s="169"/>
      <c r="H220" s="168" t="s">
        <v>26</v>
      </c>
      <c r="I220" s="169"/>
      <c r="J220" s="168" t="s">
        <v>27</v>
      </c>
      <c r="K220" s="169"/>
      <c r="L220" s="168" t="s">
        <v>28</v>
      </c>
      <c r="M220" s="169"/>
      <c r="N220" s="168" t="s">
        <v>29</v>
      </c>
      <c r="O220" s="169"/>
      <c r="P220" s="168" t="s">
        <v>33</v>
      </c>
      <c r="Q220" s="169"/>
      <c r="R220" s="168" t="s">
        <v>35</v>
      </c>
      <c r="S220" s="169"/>
      <c r="T220" s="168" t="s">
        <v>40</v>
      </c>
      <c r="U220" s="169"/>
      <c r="V220" s="168" t="s">
        <v>41</v>
      </c>
      <c r="W220" s="169"/>
      <c r="X220" s="168" t="s">
        <v>44</v>
      </c>
      <c r="Y220" s="169"/>
      <c r="Z220" s="210" t="s">
        <v>45</v>
      </c>
      <c r="AA220" s="211"/>
      <c r="AB220" s="177"/>
      <c r="AC220" s="183"/>
      <c r="AD220" s="207"/>
      <c r="AE220" s="208"/>
      <c r="AF220" s="209"/>
      <c r="AG220" s="209"/>
      <c r="AH220" s="183"/>
      <c r="AI220" s="184"/>
    </row>
    <row r="221" spans="1:35" ht="24.75" customHeight="1" thickBot="1" thickTop="1">
      <c r="A221" s="2"/>
      <c r="B221" s="1"/>
      <c r="C221" s="203" t="s">
        <v>34</v>
      </c>
      <c r="D221" s="204"/>
      <c r="E221" s="204"/>
      <c r="F221" s="204"/>
      <c r="G221" s="204"/>
      <c r="H221" s="204"/>
      <c r="I221" s="204"/>
      <c r="J221" s="204"/>
      <c r="K221" s="204"/>
      <c r="L221" s="204"/>
      <c r="M221" s="204"/>
      <c r="N221" s="204"/>
      <c r="O221" s="204"/>
      <c r="P221" s="204"/>
      <c r="Q221" s="204"/>
      <c r="R221" s="204"/>
      <c r="S221" s="204"/>
      <c r="T221" s="204"/>
      <c r="U221" s="204"/>
      <c r="V221" s="204"/>
      <c r="W221" s="204"/>
      <c r="X221" s="204"/>
      <c r="Y221" s="204"/>
      <c r="Z221" s="204"/>
      <c r="AA221" s="205"/>
      <c r="AB221" s="178"/>
      <c r="AC221" s="19" t="s">
        <v>24</v>
      </c>
      <c r="AD221" s="68" t="s">
        <v>25</v>
      </c>
      <c r="AH221" s="19" t="s">
        <v>24</v>
      </c>
      <c r="AI221" s="20" t="s">
        <v>25</v>
      </c>
    </row>
    <row r="222" spans="1:35" ht="22.5" customHeight="1" thickBot="1">
      <c r="A222" s="185"/>
      <c r="B222" s="215"/>
      <c r="C222" s="215"/>
      <c r="D222" s="215"/>
      <c r="E222" s="215"/>
      <c r="F222" s="215"/>
      <c r="G222" s="215"/>
      <c r="H222" s="215"/>
      <c r="I222" s="215"/>
      <c r="J222" s="215"/>
      <c r="K222" s="215"/>
      <c r="L222" s="215"/>
      <c r="M222" s="215"/>
      <c r="N222" s="215"/>
      <c r="O222" s="215"/>
      <c r="P222" s="215"/>
      <c r="Q222" s="215"/>
      <c r="R222" s="215"/>
      <c r="S222" s="215"/>
      <c r="T222" s="215"/>
      <c r="U222" s="215"/>
      <c r="V222" s="215"/>
      <c r="W222" s="215"/>
      <c r="X222" s="215"/>
      <c r="Y222" s="215"/>
      <c r="Z222" s="215"/>
      <c r="AA222" s="216"/>
      <c r="AB222" s="197" t="s">
        <v>6</v>
      </c>
      <c r="AC222" s="198"/>
      <c r="AD222" s="199"/>
      <c r="AE222" s="67" t="s">
        <v>30</v>
      </c>
      <c r="AF222" s="37" t="s">
        <v>31</v>
      </c>
      <c r="AG222" s="38" t="s">
        <v>32</v>
      </c>
      <c r="AH222" s="213"/>
      <c r="AI222" s="214"/>
    </row>
    <row r="223" spans="1:35" ht="25.5" customHeight="1" thickBot="1" thickTop="1">
      <c r="A223" s="167" t="s">
        <v>7</v>
      </c>
      <c r="B223" s="173" t="s">
        <v>8</v>
      </c>
      <c r="C223" s="6"/>
      <c r="D223" s="51">
        <v>539098</v>
      </c>
      <c r="E223" s="17" t="s">
        <v>25</v>
      </c>
      <c r="F223" s="51">
        <v>536684</v>
      </c>
      <c r="G223" s="17" t="s">
        <v>25</v>
      </c>
      <c r="H223" s="51">
        <v>530370</v>
      </c>
      <c r="I223" s="17" t="s">
        <v>25</v>
      </c>
      <c r="J223" s="51">
        <v>524061</v>
      </c>
      <c r="K223" s="17" t="s">
        <v>25</v>
      </c>
      <c r="L223" s="51">
        <v>518857</v>
      </c>
      <c r="M223" s="17" t="s">
        <v>25</v>
      </c>
      <c r="N223" s="51">
        <v>518034</v>
      </c>
      <c r="O223" s="17" t="s">
        <v>25</v>
      </c>
      <c r="P223" s="51">
        <v>520065</v>
      </c>
      <c r="Q223" s="17" t="s">
        <v>25</v>
      </c>
      <c r="R223" s="51">
        <v>520565</v>
      </c>
      <c r="S223" s="17" t="s">
        <v>25</v>
      </c>
      <c r="T223" s="51">
        <v>514935</v>
      </c>
      <c r="U223" s="17" t="s">
        <v>25</v>
      </c>
      <c r="V223" s="51">
        <v>512496</v>
      </c>
      <c r="W223" s="17" t="s">
        <v>25</v>
      </c>
      <c r="X223" s="51">
        <v>511009</v>
      </c>
      <c r="Y223" s="17" t="s">
        <v>25</v>
      </c>
      <c r="Z223" s="57">
        <v>510022</v>
      </c>
      <c r="AA223" s="32" t="s">
        <v>25</v>
      </c>
      <c r="AB223" s="200"/>
      <c r="AC223" s="201"/>
      <c r="AD223" s="202"/>
      <c r="AE223" s="134"/>
      <c r="AF223" s="42"/>
      <c r="AG223" s="42"/>
      <c r="AH223" s="85"/>
      <c r="AI223" s="39"/>
    </row>
    <row r="224" spans="1:35" ht="25.5" customHeight="1" thickBot="1" thickTop="1">
      <c r="A224" s="167"/>
      <c r="B224" s="174"/>
      <c r="C224" s="94" t="s">
        <v>20</v>
      </c>
      <c r="D224" s="62">
        <f>D223-Z196</f>
        <v>1530</v>
      </c>
      <c r="E224" s="25">
        <f>D224/Z196</f>
        <v>0.0028461515566402763</v>
      </c>
      <c r="F224" s="62">
        <f>F223-D223</f>
        <v>-2414</v>
      </c>
      <c r="G224" s="25">
        <f>F224/D223</f>
        <v>-0.004477850038397471</v>
      </c>
      <c r="H224" s="62">
        <f>H223-F223</f>
        <v>-6314</v>
      </c>
      <c r="I224" s="25">
        <f>H224/F223</f>
        <v>-0.011764837408978095</v>
      </c>
      <c r="J224" s="62">
        <f>J223-H223</f>
        <v>-6309</v>
      </c>
      <c r="K224" s="25">
        <f>J224/H223</f>
        <v>-0.011895469200746649</v>
      </c>
      <c r="L224" s="62">
        <f>L223-J223</f>
        <v>-5204</v>
      </c>
      <c r="M224" s="25">
        <f>L224/J223</f>
        <v>-0.009930141720143266</v>
      </c>
      <c r="N224" s="52">
        <f>N223-L223</f>
        <v>-823</v>
      </c>
      <c r="O224" s="28">
        <f>N224/L223</f>
        <v>-0.0015861788508201682</v>
      </c>
      <c r="P224" s="52">
        <f>P223-N223</f>
        <v>2031</v>
      </c>
      <c r="Q224" s="28">
        <f>P224/N223</f>
        <v>0.003920592084689422</v>
      </c>
      <c r="R224" s="52">
        <f>R223-P223</f>
        <v>500</v>
      </c>
      <c r="S224" s="28">
        <f>R224/P223</f>
        <v>0.0009614182842529299</v>
      </c>
      <c r="T224" s="52">
        <f>T223-R223</f>
        <v>-5630</v>
      </c>
      <c r="U224" s="28">
        <f>T224/R223</f>
        <v>-0.010815171976602346</v>
      </c>
      <c r="V224" s="52">
        <f>V223-T223</f>
        <v>-2439</v>
      </c>
      <c r="W224" s="28">
        <f>V224/T223</f>
        <v>-0.00473652014331906</v>
      </c>
      <c r="X224" s="52">
        <f>X223-V223</f>
        <v>-1487</v>
      </c>
      <c r="Y224" s="28">
        <f>X224/V223</f>
        <v>-0.0029014860603790078</v>
      </c>
      <c r="Z224" s="58">
        <f>Z223-X223</f>
        <v>-987</v>
      </c>
      <c r="AA224" s="33">
        <f>Z224/X223</f>
        <v>-0.0019314728312025816</v>
      </c>
      <c r="AB224" s="125"/>
      <c r="AC224" s="44"/>
      <c r="AD224" s="69"/>
      <c r="AE224" s="42"/>
      <c r="AF224" s="42"/>
      <c r="AG224" s="42"/>
      <c r="AH224" s="115"/>
      <c r="AI224" s="107"/>
    </row>
    <row r="225" spans="1:35" ht="25.5" customHeight="1" thickBot="1" thickTop="1">
      <c r="A225" s="167"/>
      <c r="B225" s="175"/>
      <c r="C225" s="95" t="s">
        <v>21</v>
      </c>
      <c r="D225" s="53">
        <f>D223-D196</f>
        <v>-12069</v>
      </c>
      <c r="E225" s="26">
        <f>D225/D196</f>
        <v>-0.021897174540565743</v>
      </c>
      <c r="F225" s="53">
        <f>F223-F196</f>
        <v>-13411</v>
      </c>
      <c r="G225" s="26">
        <f>F225/F196</f>
        <v>-0.024379425371981202</v>
      </c>
      <c r="H225" s="53">
        <f>H223-H196</f>
        <v>-16409</v>
      </c>
      <c r="I225" s="26">
        <f>H225/H196</f>
        <v>-0.03001029666464879</v>
      </c>
      <c r="J225" s="53">
        <f>J223-J196</f>
        <v>-18192</v>
      </c>
      <c r="K225" s="26">
        <f>J225/J196</f>
        <v>-0.033548915358697876</v>
      </c>
      <c r="L225" s="53">
        <f>L223-L196</f>
        <v>-18484</v>
      </c>
      <c r="M225" s="26">
        <f>L225/L196</f>
        <v>-0.03439901291730949</v>
      </c>
      <c r="N225" s="53">
        <f>N223-N196</f>
        <v>-21478</v>
      </c>
      <c r="O225" s="26">
        <f>N225/N196</f>
        <v>-0.039810050564213585</v>
      </c>
      <c r="P225" s="53">
        <f>P223-P196</f>
        <v>-22871</v>
      </c>
      <c r="Q225" s="26">
        <f>P225/P196</f>
        <v>-0.04212467031104955</v>
      </c>
      <c r="R225" s="53">
        <f>R223-R196</f>
        <v>-20321</v>
      </c>
      <c r="S225" s="26">
        <f>R225/R196</f>
        <v>-0.037569839115821076</v>
      </c>
      <c r="T225" s="53">
        <f>T223-T196</f>
        <v>-24768</v>
      </c>
      <c r="U225" s="26">
        <f>T225/T196</f>
        <v>-0.04589190721563527</v>
      </c>
      <c r="V225" s="53">
        <f>V223-V196</f>
        <v>-24406</v>
      </c>
      <c r="W225" s="26">
        <f>V225/V196</f>
        <v>-0.04545708527813269</v>
      </c>
      <c r="X225" s="53">
        <f>X223-X196</f>
        <v>-25650</v>
      </c>
      <c r="Y225" s="26">
        <f>X225/X196</f>
        <v>-0.04779571385181279</v>
      </c>
      <c r="Z225" s="58">
        <f>Z223-Z196</f>
        <v>-27546</v>
      </c>
      <c r="AA225" s="33">
        <f>Z225/Z196</f>
        <v>-0.05124188939817846</v>
      </c>
      <c r="AB225" s="43"/>
      <c r="AC225" s="45"/>
      <c r="AD225" s="69"/>
      <c r="AE225" s="75" t="s">
        <v>30</v>
      </c>
      <c r="AF225" s="76" t="s">
        <v>31</v>
      </c>
      <c r="AG225" s="77" t="s">
        <v>32</v>
      </c>
      <c r="AH225" s="29"/>
      <c r="AI225" s="107"/>
    </row>
    <row r="226" spans="1:35" ht="25.5" customHeight="1" thickBot="1" thickTop="1">
      <c r="A226" s="167" t="s">
        <v>9</v>
      </c>
      <c r="B226" s="170" t="s">
        <v>19</v>
      </c>
      <c r="C226" s="96"/>
      <c r="D226" s="54">
        <v>15202</v>
      </c>
      <c r="E226" s="18" t="s">
        <v>25</v>
      </c>
      <c r="F226" s="54">
        <v>13490</v>
      </c>
      <c r="G226" s="18" t="s">
        <v>25</v>
      </c>
      <c r="H226" s="54">
        <v>13335</v>
      </c>
      <c r="I226" s="18" t="s">
        <v>25</v>
      </c>
      <c r="J226" s="54">
        <v>12071</v>
      </c>
      <c r="K226" s="18" t="s">
        <v>25</v>
      </c>
      <c r="L226" s="54">
        <v>11107</v>
      </c>
      <c r="M226" s="18" t="s">
        <v>25</v>
      </c>
      <c r="N226" s="54">
        <v>17151</v>
      </c>
      <c r="O226" s="18" t="s">
        <v>25</v>
      </c>
      <c r="P226" s="54">
        <v>17342</v>
      </c>
      <c r="Q226" s="18" t="s">
        <v>25</v>
      </c>
      <c r="R226" s="54">
        <v>17332</v>
      </c>
      <c r="S226" s="18" t="s">
        <v>25</v>
      </c>
      <c r="T226" s="54">
        <v>16722</v>
      </c>
      <c r="U226" s="18" t="s">
        <v>25</v>
      </c>
      <c r="V226" s="54">
        <v>16373</v>
      </c>
      <c r="W226" s="18" t="s">
        <v>25</v>
      </c>
      <c r="X226" s="54">
        <v>15119</v>
      </c>
      <c r="Y226" s="18" t="s">
        <v>25</v>
      </c>
      <c r="Z226" s="57">
        <v>14370</v>
      </c>
      <c r="AA226" s="32" t="s">
        <v>25</v>
      </c>
      <c r="AB226" s="27">
        <f>D226+F226+H226+J226+L226+N226+P226+R226+T226+V226+X226+Z226</f>
        <v>179614</v>
      </c>
      <c r="AC226" s="50"/>
      <c r="AD226" s="70"/>
      <c r="AE226" s="119">
        <v>115379</v>
      </c>
      <c r="AF226" s="120">
        <v>60685</v>
      </c>
      <c r="AG226" s="120">
        <v>3550</v>
      </c>
      <c r="AH226" s="21" t="s">
        <v>95</v>
      </c>
      <c r="AI226" s="24">
        <v>0.0237</v>
      </c>
    </row>
    <row r="227" spans="1:35" ht="25.5" customHeight="1" thickBot="1" thickTop="1">
      <c r="A227" s="167"/>
      <c r="B227" s="170"/>
      <c r="C227" s="94" t="s">
        <v>20</v>
      </c>
      <c r="D227" s="62">
        <f>D226-Z199</f>
        <v>-206</v>
      </c>
      <c r="E227" s="25">
        <f>D227/Z199</f>
        <v>-0.013369678089304258</v>
      </c>
      <c r="F227" s="62">
        <f>F226-D226</f>
        <v>-1712</v>
      </c>
      <c r="G227" s="25">
        <f>F227/D226</f>
        <v>-0.11261676095250625</v>
      </c>
      <c r="H227" s="62">
        <f>H226-F226</f>
        <v>-155</v>
      </c>
      <c r="I227" s="25">
        <f>H227/F226</f>
        <v>-0.011489992587101558</v>
      </c>
      <c r="J227" s="62">
        <f>J226-H226</f>
        <v>-1264</v>
      </c>
      <c r="K227" s="25">
        <f>J227/H226</f>
        <v>-0.09478815148106487</v>
      </c>
      <c r="L227" s="62">
        <f>L226-J226</f>
        <v>-964</v>
      </c>
      <c r="M227" s="25">
        <f>L227/J226</f>
        <v>-0.07986082346118797</v>
      </c>
      <c r="N227" s="52">
        <f>N226-L226</f>
        <v>6044</v>
      </c>
      <c r="O227" s="28">
        <f>N227/L226</f>
        <v>0.5441613396956874</v>
      </c>
      <c r="P227" s="52">
        <f>P226-N226</f>
        <v>191</v>
      </c>
      <c r="Q227" s="28">
        <f>P227/N226</f>
        <v>0.011136376887645036</v>
      </c>
      <c r="R227" s="52">
        <f>R226-P226</f>
        <v>-10</v>
      </c>
      <c r="S227" s="28">
        <f>R227/P226</f>
        <v>-0.0005766347595433052</v>
      </c>
      <c r="T227" s="52">
        <f>T226-R226</f>
        <v>-610</v>
      </c>
      <c r="U227" s="28">
        <f>T227/R226</f>
        <v>-0.035195015001153934</v>
      </c>
      <c r="V227" s="52">
        <f>V226-T226</f>
        <v>-349</v>
      </c>
      <c r="W227" s="28">
        <f>V227/T226</f>
        <v>-0.020870709245305586</v>
      </c>
      <c r="X227" s="52">
        <f>X226-V226</f>
        <v>-1254</v>
      </c>
      <c r="Y227" s="28">
        <f>X227/V226</f>
        <v>-0.07658950711537287</v>
      </c>
      <c r="Z227" s="58">
        <f>Z226-X226</f>
        <v>-749</v>
      </c>
      <c r="AA227" s="33">
        <f>Z227/X226</f>
        <v>-0.049540313512798466</v>
      </c>
      <c r="AB227" s="99">
        <f>D226+F226+H226+J226+L226+N226+P226+R226+T226+V226+X226</f>
        <v>165244</v>
      </c>
      <c r="AC227" s="127"/>
      <c r="AD227" s="133"/>
      <c r="AE227" s="121"/>
      <c r="AF227" s="121"/>
      <c r="AG227" s="121"/>
      <c r="AH227" s="108">
        <f>AB226-AB199</f>
        <v>4162</v>
      </c>
      <c r="AI227" s="109">
        <f>AH227/AB199</f>
        <v>0.023721587670701958</v>
      </c>
    </row>
    <row r="228" spans="1:35" ht="25.5" customHeight="1" thickBot="1" thickTop="1">
      <c r="A228" s="167"/>
      <c r="B228" s="170"/>
      <c r="C228" s="95" t="s">
        <v>21</v>
      </c>
      <c r="D228" s="53">
        <f>D226-D199</f>
        <v>-759</v>
      </c>
      <c r="E228" s="26">
        <f>D228/D199</f>
        <v>-0.04755341144038594</v>
      </c>
      <c r="F228" s="53">
        <f>F226-F199</f>
        <v>787</v>
      </c>
      <c r="G228" s="26">
        <f>F228/F199</f>
        <v>0.06195386916476423</v>
      </c>
      <c r="H228" s="53">
        <f>H226-H199</f>
        <v>1303</v>
      </c>
      <c r="I228" s="26">
        <f>H228/H199</f>
        <v>0.10829454787234043</v>
      </c>
      <c r="J228" s="53">
        <f>J226-J199</f>
        <v>159</v>
      </c>
      <c r="K228" s="26">
        <f>J228/J199</f>
        <v>0.013347884486232371</v>
      </c>
      <c r="L228" s="53">
        <f>L226-L199</f>
        <v>927</v>
      </c>
      <c r="M228" s="26">
        <f>L228/L199</f>
        <v>0.09106090373280944</v>
      </c>
      <c r="N228" s="53">
        <f>N226-N199</f>
        <v>674</v>
      </c>
      <c r="O228" s="26">
        <f>N228/N199</f>
        <v>0.04090550464283547</v>
      </c>
      <c r="P228" s="53">
        <f>P226-P199</f>
        <v>-1658</v>
      </c>
      <c r="Q228" s="26">
        <f>P228/P199</f>
        <v>-0.08726315789473685</v>
      </c>
      <c r="R228" s="53">
        <f>R226-R199</f>
        <v>2079</v>
      </c>
      <c r="S228" s="26">
        <f>R228/R199</f>
        <v>0.13630105553005967</v>
      </c>
      <c r="T228" s="53">
        <f>T226-T199</f>
        <v>-213</v>
      </c>
      <c r="U228" s="26">
        <f>T228/T199</f>
        <v>-0.012577502214348982</v>
      </c>
      <c r="V228" s="53">
        <f>V226-V199</f>
        <v>853</v>
      </c>
      <c r="W228" s="26">
        <f>V228/V199</f>
        <v>0.054961340206185566</v>
      </c>
      <c r="X228" s="53">
        <f>X226-X199</f>
        <v>1048</v>
      </c>
      <c r="Y228" s="26">
        <f>X228/X199</f>
        <v>0.07447942576931277</v>
      </c>
      <c r="Z228" s="58">
        <f>Z226-Z199</f>
        <v>-1038</v>
      </c>
      <c r="AA228" s="33">
        <f>Z228/Z199</f>
        <v>-0.06736760124610591</v>
      </c>
      <c r="AB228" s="84"/>
      <c r="AC228" s="35"/>
      <c r="AD228" s="72"/>
      <c r="AE228" s="75" t="s">
        <v>30</v>
      </c>
      <c r="AF228" s="76" t="s">
        <v>31</v>
      </c>
      <c r="AG228" s="77" t="s">
        <v>32</v>
      </c>
      <c r="AH228" s="106"/>
      <c r="AI228" s="3"/>
    </row>
    <row r="229" spans="1:35" ht="25.5" customHeight="1" thickBot="1" thickTop="1">
      <c r="A229" s="167" t="s">
        <v>10</v>
      </c>
      <c r="B229" s="170" t="s">
        <v>17</v>
      </c>
      <c r="C229" s="97"/>
      <c r="D229" s="55">
        <v>7476</v>
      </c>
      <c r="E229" s="18" t="s">
        <v>25</v>
      </c>
      <c r="F229" s="55">
        <v>9357</v>
      </c>
      <c r="G229" s="18" t="s">
        <v>25</v>
      </c>
      <c r="H229" s="55">
        <v>13329</v>
      </c>
      <c r="I229" s="18" t="s">
        <v>25</v>
      </c>
      <c r="J229" s="55">
        <v>12717</v>
      </c>
      <c r="K229" s="18" t="s">
        <v>25</v>
      </c>
      <c r="L229" s="55">
        <v>10869</v>
      </c>
      <c r="M229" s="18" t="s">
        <v>25</v>
      </c>
      <c r="N229" s="55">
        <v>11990</v>
      </c>
      <c r="O229" s="18" t="s">
        <v>25</v>
      </c>
      <c r="P229" s="55">
        <v>10284</v>
      </c>
      <c r="Q229" s="18" t="s">
        <v>25</v>
      </c>
      <c r="R229" s="55">
        <v>10698</v>
      </c>
      <c r="S229" s="18" t="s">
        <v>25</v>
      </c>
      <c r="T229" s="55">
        <v>15584</v>
      </c>
      <c r="U229" s="18" t="s">
        <v>25</v>
      </c>
      <c r="V229" s="55">
        <v>11593</v>
      </c>
      <c r="W229" s="18" t="s">
        <v>25</v>
      </c>
      <c r="X229" s="55">
        <v>9874</v>
      </c>
      <c r="Y229" s="18" t="s">
        <v>25</v>
      </c>
      <c r="Z229" s="57">
        <v>8420</v>
      </c>
      <c r="AA229" s="32" t="s">
        <v>25</v>
      </c>
      <c r="AB229" s="27">
        <f>D229+F229+H229+J229+L229+N229+P229+R229+T229+V229+X229+Z229</f>
        <v>132191</v>
      </c>
      <c r="AC229" s="50"/>
      <c r="AD229" s="70"/>
      <c r="AE229" s="122">
        <v>92263</v>
      </c>
      <c r="AF229" s="123">
        <v>37263</v>
      </c>
      <c r="AG229" s="124">
        <v>2665</v>
      </c>
      <c r="AH229" s="21" t="s">
        <v>96</v>
      </c>
      <c r="AI229" s="24">
        <v>0.1867</v>
      </c>
    </row>
    <row r="230" spans="1:36" ht="25.5" customHeight="1" thickBot="1" thickTop="1">
      <c r="A230" s="167"/>
      <c r="B230" s="170"/>
      <c r="C230" s="98" t="s">
        <v>20</v>
      </c>
      <c r="D230" s="62">
        <f>D229-Z202</f>
        <v>-118</v>
      </c>
      <c r="E230" s="25">
        <f>D230/Z202</f>
        <v>-0.01553858309191467</v>
      </c>
      <c r="F230" s="62">
        <f>F229-D229</f>
        <v>1881</v>
      </c>
      <c r="G230" s="25">
        <f>F230/D229</f>
        <v>0.2516051364365971</v>
      </c>
      <c r="H230" s="62">
        <f>H229-F229</f>
        <v>3972</v>
      </c>
      <c r="I230" s="25">
        <f>H230/F229</f>
        <v>0.4244950304584803</v>
      </c>
      <c r="J230" s="62">
        <f>J229-H229</f>
        <v>-612</v>
      </c>
      <c r="K230" s="25">
        <f>J230/H229</f>
        <v>-0.04591492234976367</v>
      </c>
      <c r="L230" s="62">
        <f>L229-J229</f>
        <v>-1848</v>
      </c>
      <c r="M230" s="25">
        <f>L230/J229</f>
        <v>-0.1453172918141071</v>
      </c>
      <c r="N230" s="52">
        <f>N229-L229</f>
        <v>1121</v>
      </c>
      <c r="O230" s="28">
        <f>N230/L229</f>
        <v>0.10313736314288342</v>
      </c>
      <c r="P230" s="52">
        <f>P229-N229</f>
        <v>-1706</v>
      </c>
      <c r="Q230" s="28">
        <f>P230/N229</f>
        <v>-0.14228523769808174</v>
      </c>
      <c r="R230" s="52">
        <f>R229-P229</f>
        <v>414</v>
      </c>
      <c r="S230" s="28">
        <f>R230/P229</f>
        <v>0.040256709451575265</v>
      </c>
      <c r="T230" s="52">
        <f>T229-R229</f>
        <v>4886</v>
      </c>
      <c r="U230" s="28">
        <f>T230/R229</f>
        <v>0.45672088240792674</v>
      </c>
      <c r="V230" s="52">
        <f>V229-T229</f>
        <v>-3991</v>
      </c>
      <c r="W230" s="28">
        <f>V230/T229</f>
        <v>-0.2560959958932238</v>
      </c>
      <c r="X230" s="52">
        <f>X229-V229</f>
        <v>-1719</v>
      </c>
      <c r="Y230" s="28">
        <f>X230/V229</f>
        <v>-0.14827913396014836</v>
      </c>
      <c r="Z230" s="58">
        <f>Z229-X229</f>
        <v>-1454</v>
      </c>
      <c r="AA230" s="33">
        <f>Z230/X229</f>
        <v>-0.14725541827020458</v>
      </c>
      <c r="AB230" s="99">
        <f>D229+F229+H229+J229+L229+N229+P229+R229+T229+V229+X229</f>
        <v>123771</v>
      </c>
      <c r="AC230" s="127"/>
      <c r="AD230" s="133"/>
      <c r="AE230" s="121"/>
      <c r="AF230" s="121"/>
      <c r="AG230" s="121"/>
      <c r="AH230" s="108">
        <f>AB229-AB202</f>
        <v>20795</v>
      </c>
      <c r="AI230" s="109">
        <f>AH230/AB202</f>
        <v>0.18667636180832345</v>
      </c>
      <c r="AJ230" s="117"/>
    </row>
    <row r="231" spans="1:35" ht="25.5" customHeight="1" thickBot="1" thickTop="1">
      <c r="A231" s="167"/>
      <c r="B231" s="170"/>
      <c r="C231" s="95" t="s">
        <v>21</v>
      </c>
      <c r="D231" s="53">
        <f>D229-D202</f>
        <v>1146</v>
      </c>
      <c r="E231" s="26">
        <f>D231/D202</f>
        <v>0.18104265402843603</v>
      </c>
      <c r="F231" s="53">
        <f>F229-F202</f>
        <v>1493</v>
      </c>
      <c r="G231" s="26">
        <f>F231/F202</f>
        <v>0.18985249237029503</v>
      </c>
      <c r="H231" s="53">
        <f>H229-H202</f>
        <v>4074</v>
      </c>
      <c r="I231" s="26">
        <f>H231/H202</f>
        <v>0.440194489465154</v>
      </c>
      <c r="J231" s="53">
        <f>J229-J202</f>
        <v>2291</v>
      </c>
      <c r="K231" s="26">
        <f>J231/J202</f>
        <v>0.21973911375407634</v>
      </c>
      <c r="L231" s="53">
        <f>L229-L202</f>
        <v>1506</v>
      </c>
      <c r="M231" s="26">
        <f>L231/L202</f>
        <v>0.16084588272989425</v>
      </c>
      <c r="N231" s="53">
        <f>N229-N202</f>
        <v>3235</v>
      </c>
      <c r="O231" s="26">
        <f>N231/N202</f>
        <v>0.36950314106225013</v>
      </c>
      <c r="P231" s="53">
        <f>P229-P202</f>
        <v>947</v>
      </c>
      <c r="Q231" s="26">
        <f>P231/P202</f>
        <v>0.1014244403984149</v>
      </c>
      <c r="R231" s="53">
        <f>R229-R202</f>
        <v>1496</v>
      </c>
      <c r="S231" s="26">
        <f>R231/R202</f>
        <v>0.16257335361877853</v>
      </c>
      <c r="T231" s="53">
        <f>T229-T202</f>
        <v>2066</v>
      </c>
      <c r="U231" s="26">
        <f>T231/T202</f>
        <v>0.1528332593578932</v>
      </c>
      <c r="V231" s="53">
        <f>V229-V202</f>
        <v>192</v>
      </c>
      <c r="W231" s="26">
        <f>V231/V202</f>
        <v>0.016840628015086397</v>
      </c>
      <c r="X231" s="53">
        <f>X229-X202</f>
        <v>1523</v>
      </c>
      <c r="Y231" s="26">
        <f>X231/X202</f>
        <v>0.1823733684588672</v>
      </c>
      <c r="Z231" s="58">
        <f>Z229-Z202</f>
        <v>826</v>
      </c>
      <c r="AA231" s="33">
        <f>Z231/Z202</f>
        <v>0.10877008164340268</v>
      </c>
      <c r="AB231" s="84"/>
      <c r="AC231" s="35"/>
      <c r="AD231" s="72"/>
      <c r="AE231" s="75" t="s">
        <v>30</v>
      </c>
      <c r="AF231" s="76" t="s">
        <v>31</v>
      </c>
      <c r="AG231" s="77" t="s">
        <v>32</v>
      </c>
      <c r="AH231" s="127"/>
      <c r="AI231" s="3"/>
    </row>
    <row r="232" spans="1:35" ht="25.5" customHeight="1" thickBot="1" thickTop="1">
      <c r="A232" s="167" t="s">
        <v>11</v>
      </c>
      <c r="B232" s="170" t="s">
        <v>18</v>
      </c>
      <c r="C232" s="97"/>
      <c r="D232" s="55">
        <v>3711</v>
      </c>
      <c r="E232" s="18" t="s">
        <v>25</v>
      </c>
      <c r="F232" s="55">
        <v>3864</v>
      </c>
      <c r="G232" s="18" t="s">
        <v>25</v>
      </c>
      <c r="H232" s="55">
        <v>6140</v>
      </c>
      <c r="I232" s="18" t="s">
        <v>25</v>
      </c>
      <c r="J232" s="55">
        <v>5646</v>
      </c>
      <c r="K232" s="18" t="s">
        <v>25</v>
      </c>
      <c r="L232" s="55">
        <v>5246</v>
      </c>
      <c r="M232" s="18" t="s">
        <v>25</v>
      </c>
      <c r="N232" s="55">
        <v>7185</v>
      </c>
      <c r="O232" s="18" t="s">
        <v>25</v>
      </c>
      <c r="P232" s="55">
        <v>4872</v>
      </c>
      <c r="Q232" s="18" t="s">
        <v>25</v>
      </c>
      <c r="R232" s="55">
        <v>6746</v>
      </c>
      <c r="S232" s="18" t="s">
        <v>25</v>
      </c>
      <c r="T232" s="55">
        <v>5984</v>
      </c>
      <c r="U232" s="18" t="s">
        <v>25</v>
      </c>
      <c r="V232" s="55">
        <v>4747</v>
      </c>
      <c r="W232" s="18" t="s">
        <v>25</v>
      </c>
      <c r="X232" s="55">
        <v>4918</v>
      </c>
      <c r="Y232" s="18" t="s">
        <v>25</v>
      </c>
      <c r="Z232" s="57">
        <v>3469</v>
      </c>
      <c r="AA232" s="32" t="s">
        <v>25</v>
      </c>
      <c r="AB232" s="27">
        <f>D232+F232+H232+J232+L232+N232+P232+R232+T232+V232+X232+Z232</f>
        <v>62528</v>
      </c>
      <c r="AC232" s="50"/>
      <c r="AD232" s="70"/>
      <c r="AE232" s="122">
        <v>46918</v>
      </c>
      <c r="AF232" s="123">
        <v>15610</v>
      </c>
      <c r="AG232" s="124">
        <v>0</v>
      </c>
      <c r="AH232" s="21" t="s">
        <v>97</v>
      </c>
      <c r="AI232" s="24">
        <v>0.4381</v>
      </c>
    </row>
    <row r="233" spans="1:35" ht="25.5" customHeight="1" thickBot="1" thickTop="1">
      <c r="A233" s="167"/>
      <c r="B233" s="170"/>
      <c r="C233" s="98" t="s">
        <v>20</v>
      </c>
      <c r="D233" s="62">
        <f>D232-Z205</f>
        <v>593</v>
      </c>
      <c r="E233" s="25">
        <f>D233/Z205</f>
        <v>0.19018601667735727</v>
      </c>
      <c r="F233" s="62">
        <f>F232-D232</f>
        <v>153</v>
      </c>
      <c r="G233" s="25">
        <f>F233/D232</f>
        <v>0.041228779304769606</v>
      </c>
      <c r="H233" s="62">
        <f>H232-F232</f>
        <v>2276</v>
      </c>
      <c r="I233" s="25">
        <f>H233/F232</f>
        <v>0.5890269151138716</v>
      </c>
      <c r="J233" s="62">
        <f>J232-H232</f>
        <v>-494</v>
      </c>
      <c r="K233" s="25">
        <f>J233/H232</f>
        <v>-0.08045602605863192</v>
      </c>
      <c r="L233" s="62">
        <f>L232-J232</f>
        <v>-400</v>
      </c>
      <c r="M233" s="25">
        <f>L233/J232</f>
        <v>-0.07084661707403471</v>
      </c>
      <c r="N233" s="52">
        <f>N232-L232</f>
        <v>1939</v>
      </c>
      <c r="O233" s="28">
        <f>N233/L232</f>
        <v>0.3696149447197865</v>
      </c>
      <c r="P233" s="52">
        <f>P232-N232</f>
        <v>-2313</v>
      </c>
      <c r="Q233" s="28">
        <f>P233/N232</f>
        <v>-0.3219206680584551</v>
      </c>
      <c r="R233" s="52">
        <f>R232-P232</f>
        <v>1874</v>
      </c>
      <c r="S233" s="28">
        <f>R233/P232</f>
        <v>0.38464696223316913</v>
      </c>
      <c r="T233" s="52">
        <f>T232-R232</f>
        <v>-762</v>
      </c>
      <c r="U233" s="28">
        <f>T233/R232</f>
        <v>-0.11295582567447376</v>
      </c>
      <c r="V233" s="52">
        <f>V232-T232</f>
        <v>-1237</v>
      </c>
      <c r="W233" s="28">
        <f>V233/T232</f>
        <v>-0.20671791443850268</v>
      </c>
      <c r="X233" s="52">
        <f>X232-V232</f>
        <v>171</v>
      </c>
      <c r="Y233" s="28">
        <f>X233/V232</f>
        <v>0.036022751211291344</v>
      </c>
      <c r="Z233" s="58">
        <f>Z232-X232</f>
        <v>-1449</v>
      </c>
      <c r="AA233" s="33">
        <f>Z233/X232</f>
        <v>-0.29463196421309473</v>
      </c>
      <c r="AB233" s="99">
        <f>D232+F232+H232+J232+L232+N232+P232+R232+T232+V232+X232</f>
        <v>59059</v>
      </c>
      <c r="AC233" s="127"/>
      <c r="AD233" s="133"/>
      <c r="AE233" s="121"/>
      <c r="AF233" s="121"/>
      <c r="AG233" s="121"/>
      <c r="AH233" s="108">
        <f>AB232-AB205</f>
        <v>19049</v>
      </c>
      <c r="AI233" s="109">
        <f>AH233/AB205</f>
        <v>0.43811955196761654</v>
      </c>
    </row>
    <row r="234" spans="1:35" ht="25.5" customHeight="1" thickBot="1" thickTop="1">
      <c r="A234" s="167"/>
      <c r="B234" s="170"/>
      <c r="C234" s="95" t="s">
        <v>21</v>
      </c>
      <c r="D234" s="53">
        <f>D232-D205</f>
        <v>1562</v>
      </c>
      <c r="E234" s="26">
        <f>D234/D205</f>
        <v>0.7268496975337366</v>
      </c>
      <c r="F234" s="53">
        <f>F232-F205</f>
        <v>1085</v>
      </c>
      <c r="G234" s="26">
        <f>F234/F205</f>
        <v>0.3904282115869018</v>
      </c>
      <c r="H234" s="53">
        <f>H232-H205</f>
        <v>2492</v>
      </c>
      <c r="I234" s="26">
        <f>H234/H205</f>
        <v>0.6831140350877193</v>
      </c>
      <c r="J234" s="53">
        <f>J232-J205</f>
        <v>1464</v>
      </c>
      <c r="K234" s="26">
        <f>J234/J205</f>
        <v>0.3500717360114778</v>
      </c>
      <c r="L234" s="53">
        <f>L232-L205</f>
        <v>1689</v>
      </c>
      <c r="M234" s="26">
        <f>L234/L205</f>
        <v>0.4748383469215631</v>
      </c>
      <c r="N234" s="53">
        <f>N232-N205</f>
        <v>3191</v>
      </c>
      <c r="O234" s="26">
        <f>N234/N205</f>
        <v>0.7989484226339509</v>
      </c>
      <c r="P234" s="53">
        <f>P232-P205</f>
        <v>1101</v>
      </c>
      <c r="Q234" s="26">
        <f>P234/P205</f>
        <v>0.29196499602227527</v>
      </c>
      <c r="R234" s="53">
        <f>R232-R205</f>
        <v>2318</v>
      </c>
      <c r="S234" s="26">
        <f>R234/R205</f>
        <v>0.523486901535682</v>
      </c>
      <c r="T234" s="53">
        <f>T232-T205</f>
        <v>1091</v>
      </c>
      <c r="U234" s="26">
        <f>T234/T205</f>
        <v>0.2229715920703045</v>
      </c>
      <c r="V234" s="53">
        <f>V232-V205</f>
        <v>1020</v>
      </c>
      <c r="W234" s="26">
        <f>V234/V205</f>
        <v>0.2736785618459887</v>
      </c>
      <c r="X234" s="53">
        <f>X232-X205</f>
        <v>1685</v>
      </c>
      <c r="Y234" s="26">
        <f>X234/X205</f>
        <v>0.5211877513145685</v>
      </c>
      <c r="Z234" s="58">
        <f>Z232-Z205</f>
        <v>351</v>
      </c>
      <c r="AA234" s="33">
        <f>Z234/Z205</f>
        <v>0.11257216164207826</v>
      </c>
      <c r="AB234" s="84"/>
      <c r="AC234" s="35"/>
      <c r="AD234" s="72"/>
      <c r="AE234" s="75" t="s">
        <v>30</v>
      </c>
      <c r="AF234" s="76" t="s">
        <v>31</v>
      </c>
      <c r="AG234" s="77" t="s">
        <v>32</v>
      </c>
      <c r="AH234" s="106"/>
      <c r="AI234" s="3"/>
    </row>
    <row r="235" spans="1:35" ht="25.5" customHeight="1" thickBot="1" thickTop="1">
      <c r="A235" s="167" t="s">
        <v>12</v>
      </c>
      <c r="B235" s="170" t="s">
        <v>16</v>
      </c>
      <c r="C235" s="97"/>
      <c r="D235" s="55">
        <v>10887</v>
      </c>
      <c r="E235" s="18" t="s">
        <v>25</v>
      </c>
      <c r="F235" s="55">
        <v>8024</v>
      </c>
      <c r="G235" s="18" t="s">
        <v>25</v>
      </c>
      <c r="H235" s="55">
        <v>7993</v>
      </c>
      <c r="I235" s="18" t="s">
        <v>25</v>
      </c>
      <c r="J235" s="55">
        <v>7862</v>
      </c>
      <c r="K235" s="18" t="s">
        <v>25</v>
      </c>
      <c r="L235" s="55">
        <v>7321</v>
      </c>
      <c r="M235" s="18" t="s">
        <v>25</v>
      </c>
      <c r="N235" s="55">
        <v>8411</v>
      </c>
      <c r="O235" s="18" t="s">
        <v>25</v>
      </c>
      <c r="P235" s="55">
        <v>9162</v>
      </c>
      <c r="Q235" s="18" t="s">
        <v>25</v>
      </c>
      <c r="R235" s="55">
        <v>11214</v>
      </c>
      <c r="S235" s="18" t="s">
        <v>25</v>
      </c>
      <c r="T235" s="55">
        <v>8607</v>
      </c>
      <c r="U235" s="18" t="s">
        <v>25</v>
      </c>
      <c r="V235" s="55">
        <v>9528</v>
      </c>
      <c r="W235" s="18" t="s">
        <v>25</v>
      </c>
      <c r="X235" s="55">
        <v>9177</v>
      </c>
      <c r="Y235" s="18" t="s">
        <v>25</v>
      </c>
      <c r="Z235" s="57">
        <v>9707</v>
      </c>
      <c r="AA235" s="32" t="s">
        <v>25</v>
      </c>
      <c r="AB235" s="27">
        <f>D235+F235+H235+J235+L235+N235+P235+R235+T235+V235+X235+Z235</f>
        <v>107893</v>
      </c>
      <c r="AC235" s="50"/>
      <c r="AD235" s="70"/>
      <c r="AE235" s="122">
        <v>68325</v>
      </c>
      <c r="AF235" s="123">
        <v>38997</v>
      </c>
      <c r="AG235" s="124">
        <v>571</v>
      </c>
      <c r="AH235" s="21" t="s">
        <v>98</v>
      </c>
      <c r="AI235" s="24">
        <v>0.0476</v>
      </c>
    </row>
    <row r="236" spans="1:35" ht="25.5" customHeight="1" thickBot="1" thickTop="1">
      <c r="A236" s="167"/>
      <c r="B236" s="170"/>
      <c r="C236" s="98" t="s">
        <v>20</v>
      </c>
      <c r="D236" s="62">
        <f>D235-Z208</f>
        <v>1288</v>
      </c>
      <c r="E236" s="25">
        <f>D236/Z208</f>
        <v>0.13418064381706427</v>
      </c>
      <c r="F236" s="62">
        <f>F235-D235</f>
        <v>-2863</v>
      </c>
      <c r="G236" s="25">
        <f>F236/D235</f>
        <v>-0.26297418940020206</v>
      </c>
      <c r="H236" s="62">
        <f>H235-F235</f>
        <v>-31</v>
      </c>
      <c r="I236" s="25">
        <f>H236/F235</f>
        <v>-0.003863409770687936</v>
      </c>
      <c r="J236" s="62">
        <f>J235-H235</f>
        <v>-131</v>
      </c>
      <c r="K236" s="25">
        <f>J236/H235</f>
        <v>-0.01638934067308895</v>
      </c>
      <c r="L236" s="62">
        <f>L235-J235</f>
        <v>-541</v>
      </c>
      <c r="M236" s="25">
        <f>L236/J235</f>
        <v>-0.0688120071228695</v>
      </c>
      <c r="N236" s="52">
        <f>N235-L235</f>
        <v>1090</v>
      </c>
      <c r="O236" s="28">
        <f>N236/L235</f>
        <v>0.14888676410326457</v>
      </c>
      <c r="P236" s="52">
        <f>P235-N235</f>
        <v>751</v>
      </c>
      <c r="Q236" s="28">
        <f>P236/N235</f>
        <v>0.08928783735584354</v>
      </c>
      <c r="R236" s="52">
        <f>R235-P235</f>
        <v>2052</v>
      </c>
      <c r="S236" s="28">
        <f>R236/P235</f>
        <v>0.22396856581532418</v>
      </c>
      <c r="T236" s="52">
        <f>T235-R235</f>
        <v>-2607</v>
      </c>
      <c r="U236" s="28">
        <f>T236/R235</f>
        <v>-0.2324772605671482</v>
      </c>
      <c r="V236" s="52">
        <f>V235-T235</f>
        <v>921</v>
      </c>
      <c r="W236" s="28">
        <f>V236/T235</f>
        <v>0.10700592540955037</v>
      </c>
      <c r="X236" s="52">
        <f>X235-V235</f>
        <v>-351</v>
      </c>
      <c r="Y236" s="28">
        <f>X236/V235</f>
        <v>-0.036838790931989926</v>
      </c>
      <c r="Z236" s="58">
        <f>Z235-X235</f>
        <v>530</v>
      </c>
      <c r="AA236" s="33">
        <f>Z236/X235</f>
        <v>0.057753078348044024</v>
      </c>
      <c r="AB236" s="99">
        <f>D235+F235+H235+J235+L235+N235+P235+R235+T235+V235+X235</f>
        <v>98186</v>
      </c>
      <c r="AC236" s="9"/>
      <c r="AD236" s="73"/>
      <c r="AE236" s="102"/>
      <c r="AF236" s="107"/>
      <c r="AG236" s="107"/>
      <c r="AH236" s="131">
        <f>AB235-AB208</f>
        <v>4900</v>
      </c>
      <c r="AI236" s="109">
        <f>AH236/AB208</f>
        <v>0.04757604885768936</v>
      </c>
    </row>
    <row r="237" spans="1:34" ht="25.5" customHeight="1" thickBot="1" thickTop="1">
      <c r="A237" s="167"/>
      <c r="B237" s="170"/>
      <c r="C237" s="95" t="s">
        <v>21</v>
      </c>
      <c r="D237" s="53">
        <f>D235-D208</f>
        <v>-631</v>
      </c>
      <c r="E237" s="26">
        <f>D237/D208</f>
        <v>-0.054783816634832436</v>
      </c>
      <c r="F237" s="53">
        <f>F235-F208</f>
        <v>59</v>
      </c>
      <c r="G237" s="26">
        <f>F237/F208</f>
        <v>0.007407407407407408</v>
      </c>
      <c r="H237" s="53">
        <f>H235-H208</f>
        <v>370</v>
      </c>
      <c r="I237" s="26">
        <f>H237/H208</f>
        <v>0.048537321264593994</v>
      </c>
      <c r="J237" s="53">
        <f>J235-J208</f>
        <v>253</v>
      </c>
      <c r="K237" s="26">
        <f>J237/J208</f>
        <v>0.03325009856748587</v>
      </c>
      <c r="L237" s="53">
        <f>L235-L208</f>
        <v>334</v>
      </c>
      <c r="M237" s="26">
        <f>L237/L208</f>
        <v>0.047803062830971806</v>
      </c>
      <c r="N237" s="53">
        <f>N235-N208</f>
        <v>901</v>
      </c>
      <c r="O237" s="26">
        <f>N237/N208</f>
        <v>0.11997336884154461</v>
      </c>
      <c r="P237" s="53">
        <f>P235-P208</f>
        <v>-291</v>
      </c>
      <c r="Q237" s="26">
        <f>P237/P208</f>
        <v>-0.03078387813392574</v>
      </c>
      <c r="R237" s="53">
        <f>R235-R208</f>
        <v>1386</v>
      </c>
      <c r="S237" s="26">
        <f>R237/R208</f>
        <v>0.14102564102564102</v>
      </c>
      <c r="T237" s="53">
        <f>T235-T208</f>
        <v>676</v>
      </c>
      <c r="U237" s="26">
        <f>T237/T208</f>
        <v>0.08523515319631825</v>
      </c>
      <c r="V237" s="53">
        <f>V235-V208</f>
        <v>975</v>
      </c>
      <c r="W237" s="26">
        <f>V237/V208</f>
        <v>0.11399508944230095</v>
      </c>
      <c r="X237" s="53">
        <f>X235-X208</f>
        <v>760</v>
      </c>
      <c r="Y237" s="26">
        <f>X237/X208</f>
        <v>0.09029345372460497</v>
      </c>
      <c r="Z237" s="58">
        <f>Z235-Z208</f>
        <v>108</v>
      </c>
      <c r="AA237" s="33">
        <f>Z237/Z208</f>
        <v>0.01125117199708303</v>
      </c>
      <c r="AB237" s="8"/>
      <c r="AC237" s="7"/>
      <c r="AD237" s="74"/>
      <c r="AE237" s="107"/>
      <c r="AF237" s="107"/>
      <c r="AG237" s="107"/>
      <c r="AH237" s="7"/>
    </row>
    <row r="238" spans="1:34" ht="25.5" customHeight="1" thickBot="1">
      <c r="A238" s="171" t="s">
        <v>13</v>
      </c>
      <c r="B238" s="212"/>
      <c r="C238" s="212"/>
      <c r="D238" s="212"/>
      <c r="E238" s="212"/>
      <c r="F238" s="212"/>
      <c r="G238" s="212"/>
      <c r="H238" s="212"/>
      <c r="I238" s="212"/>
      <c r="J238" s="212"/>
      <c r="K238" s="212"/>
      <c r="L238" s="212"/>
      <c r="M238" s="212"/>
      <c r="N238" s="212"/>
      <c r="O238" s="212"/>
      <c r="P238" s="212"/>
      <c r="Q238" s="212"/>
      <c r="R238" s="212"/>
      <c r="S238" s="212"/>
      <c r="T238" s="212"/>
      <c r="U238" s="212"/>
      <c r="V238" s="212"/>
      <c r="W238" s="212"/>
      <c r="X238" s="212"/>
      <c r="Y238" s="212"/>
      <c r="Z238" s="212"/>
      <c r="AA238" s="212"/>
      <c r="AB238" s="8"/>
      <c r="AC238" s="7"/>
      <c r="AD238" s="74"/>
      <c r="AH238" s="7"/>
    </row>
    <row r="239" spans="1:34" ht="25.5" customHeight="1" thickBot="1">
      <c r="A239" s="167" t="s">
        <v>14</v>
      </c>
      <c r="B239" s="173" t="s">
        <v>15</v>
      </c>
      <c r="C239" s="4"/>
      <c r="D239" s="55">
        <v>13989</v>
      </c>
      <c r="E239" s="18" t="s">
        <v>25</v>
      </c>
      <c r="F239" s="55">
        <v>14686</v>
      </c>
      <c r="G239" s="18" t="s">
        <v>25</v>
      </c>
      <c r="H239" s="55">
        <v>14194</v>
      </c>
      <c r="I239" s="18" t="s">
        <v>25</v>
      </c>
      <c r="J239" s="55">
        <v>13225</v>
      </c>
      <c r="K239" s="18" t="s">
        <v>25</v>
      </c>
      <c r="L239" s="55">
        <v>12436</v>
      </c>
      <c r="M239" s="18" t="s">
        <v>25</v>
      </c>
      <c r="N239" s="55">
        <v>11928</v>
      </c>
      <c r="O239" s="18" t="s">
        <v>25</v>
      </c>
      <c r="P239" s="55">
        <v>12112</v>
      </c>
      <c r="Q239" s="18" t="s">
        <v>25</v>
      </c>
      <c r="R239" s="55">
        <v>12678</v>
      </c>
      <c r="S239" s="18" t="s">
        <v>25</v>
      </c>
      <c r="T239" s="55">
        <v>12649</v>
      </c>
      <c r="U239" s="18" t="s">
        <v>25</v>
      </c>
      <c r="V239" s="55">
        <v>12607</v>
      </c>
      <c r="W239" s="18" t="s">
        <v>25</v>
      </c>
      <c r="X239" s="55">
        <v>13189</v>
      </c>
      <c r="Y239" s="18" t="s">
        <v>25</v>
      </c>
      <c r="Z239" s="57">
        <v>13056</v>
      </c>
      <c r="AA239" s="32" t="s">
        <v>25</v>
      </c>
      <c r="AB239" s="103">
        <f>(Z239+X239+V239+T239+R239+P239+N239+L239+J239+H239+F239+D239)/12</f>
        <v>13062.416666666666</v>
      </c>
      <c r="AC239" s="7"/>
      <c r="AD239" s="74"/>
      <c r="AE239" s="107" t="s">
        <v>106</v>
      </c>
      <c r="AF239" s="102"/>
      <c r="AH239" s="64"/>
    </row>
    <row r="240" spans="1:34" ht="25.5" customHeight="1" thickBot="1" thickTop="1">
      <c r="A240" s="167"/>
      <c r="B240" s="174"/>
      <c r="C240" s="98" t="s">
        <v>20</v>
      </c>
      <c r="D240" s="62">
        <f>D239-Z212</f>
        <v>1273</v>
      </c>
      <c r="E240" s="25">
        <f>D240/Z212</f>
        <v>0.1001100975149418</v>
      </c>
      <c r="F240" s="62">
        <f>F239-D239</f>
        <v>697</v>
      </c>
      <c r="G240" s="25">
        <f>F240/D239</f>
        <v>0.04982486239187933</v>
      </c>
      <c r="H240" s="62">
        <f>H239-F239</f>
        <v>-492</v>
      </c>
      <c r="I240" s="25">
        <f>H240/F239</f>
        <v>-0.03350129374914885</v>
      </c>
      <c r="J240" s="62">
        <f>J239-H239</f>
        <v>-969</v>
      </c>
      <c r="K240" s="25">
        <f>J240/H239</f>
        <v>-0.0682682823728336</v>
      </c>
      <c r="L240" s="62">
        <f>L239-J239</f>
        <v>-789</v>
      </c>
      <c r="M240" s="25">
        <f>L240/J239</f>
        <v>-0.05965973534971645</v>
      </c>
      <c r="N240" s="52">
        <f>N239-L239</f>
        <v>-508</v>
      </c>
      <c r="O240" s="28">
        <f>N240/L239</f>
        <v>-0.04084914763589579</v>
      </c>
      <c r="P240" s="52">
        <f>P239-N239</f>
        <v>184</v>
      </c>
      <c r="Q240" s="28">
        <f>P240/N239</f>
        <v>0.015425888665325285</v>
      </c>
      <c r="R240" s="52">
        <f>R239-P239</f>
        <v>566</v>
      </c>
      <c r="S240" s="28">
        <f>R240/P239</f>
        <v>0.04673051519154557</v>
      </c>
      <c r="T240" s="52">
        <f>T239-R239</f>
        <v>-29</v>
      </c>
      <c r="U240" s="28">
        <f>T240/R239</f>
        <v>-0.0022874270389651365</v>
      </c>
      <c r="V240" s="52">
        <f>V239-T239</f>
        <v>-42</v>
      </c>
      <c r="W240" s="28">
        <f>V240/T239</f>
        <v>-0.003320420586607637</v>
      </c>
      <c r="X240" s="52">
        <f>X239-V239</f>
        <v>582</v>
      </c>
      <c r="Y240" s="28">
        <f>X240/V239</f>
        <v>0.046164829063218844</v>
      </c>
      <c r="Z240" s="58">
        <f>Z239-X239</f>
        <v>-133</v>
      </c>
      <c r="AA240" s="33">
        <f>Z240/X239</f>
        <v>-0.010084161043293655</v>
      </c>
      <c r="AB240" s="8"/>
      <c r="AC240" s="7"/>
      <c r="AD240" s="74"/>
      <c r="AE240" s="86">
        <f>AB239-AB212</f>
        <v>517.0833333333321</v>
      </c>
      <c r="AF240" s="135"/>
      <c r="AH240" s="7"/>
    </row>
    <row r="241" spans="1:34" ht="25.5" customHeight="1" thickBot="1" thickTop="1">
      <c r="A241" s="167"/>
      <c r="B241" s="175"/>
      <c r="C241" s="95" t="s">
        <v>21</v>
      </c>
      <c r="D241" s="53">
        <f>D239-D212</f>
        <v>837</v>
      </c>
      <c r="E241" s="26">
        <f>D241/D212</f>
        <v>0.0636405109489051</v>
      </c>
      <c r="F241" s="53">
        <f>F239-F212</f>
        <v>1223</v>
      </c>
      <c r="G241" s="26">
        <f>F241/F212</f>
        <v>0.09084156577285894</v>
      </c>
      <c r="H241" s="53">
        <f>H239-H212</f>
        <v>191</v>
      </c>
      <c r="I241" s="26">
        <f>H241/H212</f>
        <v>0.013639934299792902</v>
      </c>
      <c r="J241" s="53">
        <f>J239-J212</f>
        <v>437</v>
      </c>
      <c r="K241" s="26">
        <f>J241/J212</f>
        <v>0.0341726618705036</v>
      </c>
      <c r="L241" s="53">
        <f>L239-L212</f>
        <v>-383</v>
      </c>
      <c r="M241" s="26">
        <f>L241/L212</f>
        <v>-0.029877525548014667</v>
      </c>
      <c r="N241" s="53">
        <f>N239-N212</f>
        <v>-258</v>
      </c>
      <c r="O241" s="26">
        <f>N241/N212</f>
        <v>-0.02117183653372723</v>
      </c>
      <c r="P241" s="53">
        <f>P239-P212</f>
        <v>150</v>
      </c>
      <c r="Q241" s="26">
        <f>P241/P212</f>
        <v>0.012539709078749373</v>
      </c>
      <c r="R241" s="53">
        <f>R239-R212</f>
        <v>1419</v>
      </c>
      <c r="S241" s="26">
        <f>R241/R212</f>
        <v>0.12603250732747134</v>
      </c>
      <c r="T241" s="53">
        <f>T239-T212</f>
        <v>2021</v>
      </c>
      <c r="U241" s="26">
        <f>T241/T212</f>
        <v>0.19015807301467821</v>
      </c>
      <c r="V241" s="53">
        <f>V239-V212</f>
        <v>-207</v>
      </c>
      <c r="W241" s="26">
        <f>V241/V212</f>
        <v>-0.016154206336819105</v>
      </c>
      <c r="X241" s="53">
        <f>X239-X212</f>
        <v>435</v>
      </c>
      <c r="Y241" s="26">
        <f>X241/X212</f>
        <v>0.03410694684020699</v>
      </c>
      <c r="Z241" s="58">
        <f>Z239-Z212</f>
        <v>340</v>
      </c>
      <c r="AA241" s="33">
        <f>Z241/Z212</f>
        <v>0.026737967914438502</v>
      </c>
      <c r="AB241" s="8"/>
      <c r="AC241" s="7"/>
      <c r="AD241" s="74"/>
      <c r="AF241" s="130">
        <f>AE240/AB212</f>
        <v>0.04121718567329143</v>
      </c>
      <c r="AH241" s="7"/>
    </row>
    <row r="244" spans="1:33" ht="25.5" customHeight="1">
      <c r="A244" s="188" t="s">
        <v>99</v>
      </c>
      <c r="B244" s="188"/>
      <c r="C244" s="188"/>
      <c r="D244" s="188"/>
      <c r="E244" s="188"/>
      <c r="F244" s="188"/>
      <c r="G244" s="188"/>
      <c r="H244" s="188"/>
      <c r="I244" s="188"/>
      <c r="J244" s="188"/>
      <c r="K244" s="188"/>
      <c r="L244" s="189"/>
      <c r="M244" s="189"/>
      <c r="N244" s="189"/>
      <c r="O244" s="189"/>
      <c r="P244" s="189"/>
      <c r="Q244" s="189"/>
      <c r="R244" s="189"/>
      <c r="S244" s="189"/>
      <c r="T244" s="189"/>
      <c r="U244" s="189"/>
      <c r="V244" s="189"/>
      <c r="W244" s="189"/>
      <c r="X244" s="189"/>
      <c r="Y244" s="189"/>
      <c r="Z244" s="189"/>
      <c r="AA244" s="189"/>
      <c r="AB244" s="189"/>
      <c r="AC244" s="189"/>
      <c r="AD244" s="189"/>
      <c r="AE244" s="190"/>
      <c r="AF244" s="190"/>
      <c r="AG244" s="190"/>
    </row>
    <row r="245" ht="13.5" thickBot="1"/>
    <row r="246" spans="1:35" ht="20.25" customHeight="1" thickBot="1">
      <c r="A246" s="191" t="s">
        <v>42</v>
      </c>
      <c r="B246" s="192" t="s">
        <v>58</v>
      </c>
      <c r="C246" s="194"/>
      <c r="D246" s="171" t="s">
        <v>100</v>
      </c>
      <c r="E246" s="195"/>
      <c r="F246" s="195"/>
      <c r="G246" s="195"/>
      <c r="H246" s="195"/>
      <c r="I246" s="195"/>
      <c r="J246" s="195"/>
      <c r="K246" s="195"/>
      <c r="L246" s="195"/>
      <c r="M246" s="195"/>
      <c r="N246" s="195"/>
      <c r="O246" s="195"/>
      <c r="P246" s="195"/>
      <c r="Q246" s="195"/>
      <c r="R246" s="195"/>
      <c r="S246" s="195"/>
      <c r="T246" s="195"/>
      <c r="U246" s="195"/>
      <c r="V246" s="195"/>
      <c r="W246" s="195"/>
      <c r="X246" s="195"/>
      <c r="Y246" s="195"/>
      <c r="Z246" s="195"/>
      <c r="AA246" s="196"/>
      <c r="AB246" s="176" t="s">
        <v>22</v>
      </c>
      <c r="AC246" s="181" t="s">
        <v>23</v>
      </c>
      <c r="AD246" s="206"/>
      <c r="AE246" s="208" t="s">
        <v>22</v>
      </c>
      <c r="AF246" s="209"/>
      <c r="AG246" s="209"/>
      <c r="AH246" s="181" t="s">
        <v>23</v>
      </c>
      <c r="AI246" s="182"/>
    </row>
    <row r="247" spans="1:35" ht="25.5" customHeight="1" thickBot="1" thickTop="1">
      <c r="A247" s="191"/>
      <c r="B247" s="193"/>
      <c r="C247" s="167"/>
      <c r="D247" s="168" t="s">
        <v>4</v>
      </c>
      <c r="E247" s="169"/>
      <c r="F247" s="168" t="s">
        <v>5</v>
      </c>
      <c r="G247" s="169"/>
      <c r="H247" s="168" t="s">
        <v>26</v>
      </c>
      <c r="I247" s="169"/>
      <c r="J247" s="168" t="s">
        <v>27</v>
      </c>
      <c r="K247" s="169"/>
      <c r="L247" s="168" t="s">
        <v>28</v>
      </c>
      <c r="M247" s="169"/>
      <c r="N247" s="168" t="s">
        <v>29</v>
      </c>
      <c r="O247" s="169"/>
      <c r="P247" s="168" t="s">
        <v>33</v>
      </c>
      <c r="Q247" s="169"/>
      <c r="R247" s="168" t="s">
        <v>35</v>
      </c>
      <c r="S247" s="169"/>
      <c r="T247" s="168" t="s">
        <v>40</v>
      </c>
      <c r="U247" s="169"/>
      <c r="V247" s="168" t="s">
        <v>41</v>
      </c>
      <c r="W247" s="169"/>
      <c r="X247" s="168" t="s">
        <v>44</v>
      </c>
      <c r="Y247" s="169"/>
      <c r="Z247" s="210" t="s">
        <v>45</v>
      </c>
      <c r="AA247" s="211"/>
      <c r="AB247" s="177"/>
      <c r="AC247" s="183"/>
      <c r="AD247" s="207"/>
      <c r="AE247" s="208"/>
      <c r="AF247" s="209"/>
      <c r="AG247" s="209"/>
      <c r="AH247" s="183"/>
      <c r="AI247" s="184"/>
    </row>
    <row r="248" spans="1:35" ht="20.25" customHeight="1" thickBot="1" thickTop="1">
      <c r="A248" s="2"/>
      <c r="B248" s="1"/>
      <c r="C248" s="203" t="s">
        <v>34</v>
      </c>
      <c r="D248" s="204"/>
      <c r="E248" s="204"/>
      <c r="F248" s="204"/>
      <c r="G248" s="204"/>
      <c r="H248" s="204"/>
      <c r="I248" s="204"/>
      <c r="J248" s="204"/>
      <c r="K248" s="204"/>
      <c r="L248" s="204"/>
      <c r="M248" s="204"/>
      <c r="N248" s="204"/>
      <c r="O248" s="204"/>
      <c r="P248" s="204"/>
      <c r="Q248" s="204"/>
      <c r="R248" s="204"/>
      <c r="S248" s="204"/>
      <c r="T248" s="204"/>
      <c r="U248" s="204"/>
      <c r="V248" s="204"/>
      <c r="W248" s="204"/>
      <c r="X248" s="204"/>
      <c r="Y248" s="204"/>
      <c r="Z248" s="204"/>
      <c r="AA248" s="205"/>
      <c r="AB248" s="178"/>
      <c r="AC248" s="19" t="s">
        <v>24</v>
      </c>
      <c r="AD248" s="68" t="s">
        <v>25</v>
      </c>
      <c r="AH248" s="19" t="s">
        <v>24</v>
      </c>
      <c r="AI248" s="20" t="s">
        <v>25</v>
      </c>
    </row>
    <row r="249" spans="1:35" ht="18" customHeight="1" thickBot="1">
      <c r="A249" s="185"/>
      <c r="B249" s="215"/>
      <c r="C249" s="215"/>
      <c r="D249" s="215"/>
      <c r="E249" s="215"/>
      <c r="F249" s="215"/>
      <c r="G249" s="215"/>
      <c r="H249" s="215"/>
      <c r="I249" s="215"/>
      <c r="J249" s="215"/>
      <c r="K249" s="215"/>
      <c r="L249" s="215"/>
      <c r="M249" s="215"/>
      <c r="N249" s="215"/>
      <c r="O249" s="215"/>
      <c r="P249" s="215"/>
      <c r="Q249" s="215"/>
      <c r="R249" s="215"/>
      <c r="S249" s="215"/>
      <c r="T249" s="215"/>
      <c r="U249" s="215"/>
      <c r="V249" s="215"/>
      <c r="W249" s="215"/>
      <c r="X249" s="215"/>
      <c r="Y249" s="215"/>
      <c r="Z249" s="215"/>
      <c r="AA249" s="216"/>
      <c r="AB249" s="197" t="s">
        <v>6</v>
      </c>
      <c r="AC249" s="198"/>
      <c r="AD249" s="199"/>
      <c r="AE249" s="67" t="s">
        <v>30</v>
      </c>
      <c r="AF249" s="37" t="s">
        <v>31</v>
      </c>
      <c r="AG249" s="38" t="s">
        <v>32</v>
      </c>
      <c r="AH249" s="213"/>
      <c r="AI249" s="214"/>
    </row>
    <row r="250" spans="1:35" ht="27" customHeight="1" thickBot="1" thickTop="1">
      <c r="A250" s="167" t="s">
        <v>7</v>
      </c>
      <c r="B250" s="173" t="s">
        <v>8</v>
      </c>
      <c r="C250" s="6"/>
      <c r="D250" s="51">
        <v>511571</v>
      </c>
      <c r="E250" s="17" t="s">
        <v>25</v>
      </c>
      <c r="F250" s="51">
        <v>509907</v>
      </c>
      <c r="G250" s="17" t="s">
        <v>25</v>
      </c>
      <c r="H250" s="51">
        <v>501522</v>
      </c>
      <c r="I250" s="17" t="s">
        <v>25</v>
      </c>
      <c r="J250" s="51">
        <v>495405</v>
      </c>
      <c r="K250" s="17" t="s">
        <v>25</v>
      </c>
      <c r="L250" s="140">
        <v>487426</v>
      </c>
      <c r="M250" s="17" t="s">
        <v>25</v>
      </c>
      <c r="N250" s="51">
        <v>485888</v>
      </c>
      <c r="O250" s="17" t="s">
        <v>25</v>
      </c>
      <c r="P250" s="51">
        <v>486309</v>
      </c>
      <c r="Q250" s="17" t="s">
        <v>25</v>
      </c>
      <c r="R250" s="51">
        <v>485088</v>
      </c>
      <c r="S250" s="17" t="s">
        <v>25</v>
      </c>
      <c r="T250" s="51">
        <v>480379</v>
      </c>
      <c r="U250" s="17" t="s">
        <v>25</v>
      </c>
      <c r="V250" s="51">
        <v>478191</v>
      </c>
      <c r="W250" s="17" t="s">
        <v>25</v>
      </c>
      <c r="X250" s="51">
        <v>475549</v>
      </c>
      <c r="Y250" s="17" t="s">
        <v>25</v>
      </c>
      <c r="Z250" s="57">
        <v>475084</v>
      </c>
      <c r="AA250" s="32" t="s">
        <v>25</v>
      </c>
      <c r="AB250" s="200"/>
      <c r="AC250" s="201"/>
      <c r="AD250" s="202"/>
      <c r="AE250" s="134"/>
      <c r="AF250" s="42"/>
      <c r="AG250" s="42"/>
      <c r="AH250" s="85"/>
      <c r="AI250" s="39"/>
    </row>
    <row r="251" spans="1:35" ht="27" customHeight="1" thickBot="1" thickTop="1">
      <c r="A251" s="167"/>
      <c r="B251" s="174"/>
      <c r="C251" s="94" t="s">
        <v>20</v>
      </c>
      <c r="D251" s="62">
        <f>D250-Z223</f>
        <v>1549</v>
      </c>
      <c r="E251" s="25">
        <f>D251/Z223</f>
        <v>0.0030371238887734256</v>
      </c>
      <c r="F251" s="62">
        <f>F250-D250</f>
        <v>-1664</v>
      </c>
      <c r="G251" s="25">
        <f>F251/D250</f>
        <v>-0.003252725428141939</v>
      </c>
      <c r="H251" s="62">
        <f>H250-F250</f>
        <v>-8385</v>
      </c>
      <c r="I251" s="25">
        <f>H251/F250</f>
        <v>-0.016444175114285545</v>
      </c>
      <c r="J251" s="62">
        <f>J250-H250</f>
        <v>-6117</v>
      </c>
      <c r="K251" s="25">
        <f>J251/H250</f>
        <v>-0.012196872719442019</v>
      </c>
      <c r="L251" s="62">
        <f>L250-J250</f>
        <v>-7979</v>
      </c>
      <c r="M251" s="25">
        <f>L251/J250</f>
        <v>-0.016106014271151887</v>
      </c>
      <c r="N251" s="52">
        <f>N250-L250</f>
        <v>-1538</v>
      </c>
      <c r="O251" s="28">
        <f>N251/L250</f>
        <v>-0.003155350760936019</v>
      </c>
      <c r="P251" s="52">
        <f>P250-N250</f>
        <v>421</v>
      </c>
      <c r="Q251" s="28">
        <f>P251/N250</f>
        <v>0.0008664548208640675</v>
      </c>
      <c r="R251" s="52">
        <f>R250-P250</f>
        <v>-1221</v>
      </c>
      <c r="S251" s="28">
        <f>R251/P250</f>
        <v>-0.0025107493383836202</v>
      </c>
      <c r="T251" s="52">
        <f>T250-R250</f>
        <v>-4709</v>
      </c>
      <c r="U251" s="28">
        <f>T251/R250</f>
        <v>-0.009707516986608615</v>
      </c>
      <c r="V251" s="52">
        <f>V250-T250</f>
        <v>-2188</v>
      </c>
      <c r="W251" s="28">
        <f>V251/T250</f>
        <v>-0.0045547369889191655</v>
      </c>
      <c r="X251" s="52">
        <f>X250-V250</f>
        <v>-2642</v>
      </c>
      <c r="Y251" s="28">
        <f>X251/V250</f>
        <v>-0.0055249889688429935</v>
      </c>
      <c r="Z251" s="58">
        <f>Z250-X250</f>
        <v>-465</v>
      </c>
      <c r="AA251" s="33">
        <f>Z251/X250</f>
        <v>-0.0009778172175737936</v>
      </c>
      <c r="AB251" s="125"/>
      <c r="AC251" s="44"/>
      <c r="AD251" s="69"/>
      <c r="AE251" s="42"/>
      <c r="AF251" s="42"/>
      <c r="AG251" s="42"/>
      <c r="AH251" s="115"/>
      <c r="AI251" s="107"/>
    </row>
    <row r="252" spans="1:36" ht="27" customHeight="1" thickBot="1" thickTop="1">
      <c r="A252" s="167"/>
      <c r="B252" s="175"/>
      <c r="C252" s="95" t="s">
        <v>21</v>
      </c>
      <c r="D252" s="53">
        <f>D250-D223</f>
        <v>-27527</v>
      </c>
      <c r="E252" s="26">
        <f>D252/D223</f>
        <v>-0.0510612170699947</v>
      </c>
      <c r="F252" s="53">
        <f>F250-F223</f>
        <v>-26777</v>
      </c>
      <c r="G252" s="26">
        <f>F252/F223</f>
        <v>-0.049893419591416924</v>
      </c>
      <c r="H252" s="53">
        <f>H250-H223</f>
        <v>-28848</v>
      </c>
      <c r="I252" s="26">
        <f>H252/H223</f>
        <v>-0.05439221675434131</v>
      </c>
      <c r="J252" s="53">
        <f>J250-J223</f>
        <v>-28656</v>
      </c>
      <c r="K252" s="26">
        <f>J252/J223</f>
        <v>-0.05468065740438613</v>
      </c>
      <c r="L252" s="53">
        <f>L250-L223</f>
        <v>-31431</v>
      </c>
      <c r="M252" s="26">
        <f>L252/L223</f>
        <v>-0.06057738452020499</v>
      </c>
      <c r="N252" s="53">
        <f>N250-N223</f>
        <v>-32146</v>
      </c>
      <c r="O252" s="26">
        <f>N252/N223</f>
        <v>-0.062053842025812975</v>
      </c>
      <c r="P252" s="53">
        <f>P250-P223</f>
        <v>-33756</v>
      </c>
      <c r="Q252" s="26">
        <f>P252/P223</f>
        <v>-0.0649072712064838</v>
      </c>
      <c r="R252" s="53">
        <f>R250-R223</f>
        <v>-35477</v>
      </c>
      <c r="S252" s="26">
        <f>R252/R223</f>
        <v>-0.0681509513701459</v>
      </c>
      <c r="T252" s="53">
        <f>T250-T223</f>
        <v>-34556</v>
      </c>
      <c r="U252" s="26">
        <f>T252/T223</f>
        <v>-0.06710749900472875</v>
      </c>
      <c r="V252" s="53">
        <f>V250-V223</f>
        <v>-34305</v>
      </c>
      <c r="W252" s="26">
        <f>V252/V223</f>
        <v>-0.06693710780181698</v>
      </c>
      <c r="X252" s="53">
        <f>X250-X223</f>
        <v>-35460</v>
      </c>
      <c r="Y252" s="26">
        <f>X252/X223</f>
        <v>-0.06939212420916266</v>
      </c>
      <c r="Z252" s="58">
        <f>Z250-Z223</f>
        <v>-34938</v>
      </c>
      <c r="AA252" s="33">
        <f>Z252/Z223</f>
        <v>-0.06850292732470364</v>
      </c>
      <c r="AB252" s="43"/>
      <c r="AC252" s="45"/>
      <c r="AD252" s="69"/>
      <c r="AE252" s="75" t="s">
        <v>30</v>
      </c>
      <c r="AF252" s="76" t="s">
        <v>31</v>
      </c>
      <c r="AG252" s="77" t="s">
        <v>32</v>
      </c>
      <c r="AH252" s="29"/>
      <c r="AI252" s="107"/>
      <c r="AJ252" s="107"/>
    </row>
    <row r="253" spans="1:36" ht="27" customHeight="1" thickBot="1" thickTop="1">
      <c r="A253" s="167" t="s">
        <v>9</v>
      </c>
      <c r="B253" s="170" t="s">
        <v>19</v>
      </c>
      <c r="C253" s="96"/>
      <c r="D253" s="54">
        <v>16713</v>
      </c>
      <c r="E253" s="18" t="s">
        <v>25</v>
      </c>
      <c r="F253" s="54">
        <v>14112</v>
      </c>
      <c r="G253" s="18" t="s">
        <v>25</v>
      </c>
      <c r="H253" s="54">
        <v>13015</v>
      </c>
      <c r="I253" s="18" t="s">
        <v>25</v>
      </c>
      <c r="J253" s="54">
        <v>11730</v>
      </c>
      <c r="K253" s="18" t="s">
        <v>25</v>
      </c>
      <c r="L253" s="54">
        <v>11824</v>
      </c>
      <c r="M253" s="18" t="s">
        <v>25</v>
      </c>
      <c r="N253" s="54">
        <v>16259</v>
      </c>
      <c r="O253" s="18" t="s">
        <v>25</v>
      </c>
      <c r="P253" s="54">
        <v>18250</v>
      </c>
      <c r="Q253" s="18" t="s">
        <v>25</v>
      </c>
      <c r="R253" s="54">
        <v>16451</v>
      </c>
      <c r="S253" s="18" t="s">
        <v>25</v>
      </c>
      <c r="T253" s="54">
        <v>17176</v>
      </c>
      <c r="U253" s="18" t="s">
        <v>25</v>
      </c>
      <c r="V253" s="54">
        <v>17028</v>
      </c>
      <c r="W253" s="18" t="s">
        <v>25</v>
      </c>
      <c r="X253" s="54">
        <v>15169</v>
      </c>
      <c r="Y253" s="18" t="s">
        <v>25</v>
      </c>
      <c r="Z253" s="57">
        <v>15116</v>
      </c>
      <c r="AA253" s="32" t="s">
        <v>25</v>
      </c>
      <c r="AB253" s="27">
        <f>D253+F253+H253+J253+L253+N253+P253+R253+T253+V253+X253+Z253</f>
        <v>182843</v>
      </c>
      <c r="AC253" s="50"/>
      <c r="AD253" s="70"/>
      <c r="AE253" s="119">
        <v>118195</v>
      </c>
      <c r="AF253" s="120">
        <v>60606</v>
      </c>
      <c r="AG253" s="120">
        <v>4042</v>
      </c>
      <c r="AH253" s="21" t="s">
        <v>101</v>
      </c>
      <c r="AI253" s="24">
        <v>0.018</v>
      </c>
      <c r="AJ253" s="107"/>
    </row>
    <row r="254" spans="1:35" ht="27" customHeight="1" thickBot="1" thickTop="1">
      <c r="A254" s="167"/>
      <c r="B254" s="170"/>
      <c r="C254" s="94" t="s">
        <v>20</v>
      </c>
      <c r="D254" s="62">
        <f>D253-Z226</f>
        <v>2343</v>
      </c>
      <c r="E254" s="25">
        <f>D254/Z226</f>
        <v>0.16304801670146138</v>
      </c>
      <c r="F254" s="62">
        <f>F253-D253</f>
        <v>-2601</v>
      </c>
      <c r="G254" s="25">
        <f>F254/D253</f>
        <v>-0.15562735595045774</v>
      </c>
      <c r="H254" s="62">
        <f>H253-F253</f>
        <v>-1097</v>
      </c>
      <c r="I254" s="25">
        <f>H254/F253</f>
        <v>-0.07773526077097506</v>
      </c>
      <c r="J254" s="62">
        <f>J253-H253</f>
        <v>-1285</v>
      </c>
      <c r="K254" s="25">
        <f>J254/H253</f>
        <v>-0.0987322320399539</v>
      </c>
      <c r="L254" s="62">
        <f>L253-J253</f>
        <v>94</v>
      </c>
      <c r="M254" s="25">
        <f>L254/J253</f>
        <v>0.008013640238704177</v>
      </c>
      <c r="N254" s="52">
        <f>N253-L253</f>
        <v>4435</v>
      </c>
      <c r="O254" s="28">
        <f>N254/L253</f>
        <v>0.3750845737483085</v>
      </c>
      <c r="P254" s="52">
        <f>P253-N253</f>
        <v>1991</v>
      </c>
      <c r="Q254" s="28">
        <f>P254/N253</f>
        <v>0.12245525555077189</v>
      </c>
      <c r="R254" s="52">
        <f>R253-P253</f>
        <v>-1799</v>
      </c>
      <c r="S254" s="28">
        <f>R254/P253</f>
        <v>-0.09857534246575342</v>
      </c>
      <c r="T254" s="52">
        <f>T253-R253</f>
        <v>725</v>
      </c>
      <c r="U254" s="28">
        <f>T254/R253</f>
        <v>0.044070269284541976</v>
      </c>
      <c r="V254" s="52">
        <f>V253-T253</f>
        <v>-148</v>
      </c>
      <c r="W254" s="28">
        <f>V254/T253</f>
        <v>-0.008616674429436423</v>
      </c>
      <c r="X254" s="52">
        <f>X253-V253</f>
        <v>-1859</v>
      </c>
      <c r="Y254" s="28">
        <f>X254/V253</f>
        <v>-0.10917312661498708</v>
      </c>
      <c r="Z254" s="58">
        <f>Z253-X253</f>
        <v>-53</v>
      </c>
      <c r="AA254" s="33">
        <f>Z254/X253</f>
        <v>-0.003493967960973037</v>
      </c>
      <c r="AB254" s="99">
        <f>D253+F253+H253+J253+L253+N253+P253+R253+T253+V253+X253+Z253</f>
        <v>182843</v>
      </c>
      <c r="AC254" s="127"/>
      <c r="AD254" s="133"/>
      <c r="AE254" s="121"/>
      <c r="AF254" s="121"/>
      <c r="AG254" s="121"/>
      <c r="AH254" s="108"/>
      <c r="AI254" s="109"/>
    </row>
    <row r="255" spans="1:36" ht="27" customHeight="1" thickBot="1" thickTop="1">
      <c r="A255" s="167"/>
      <c r="B255" s="170"/>
      <c r="C255" s="95" t="s">
        <v>21</v>
      </c>
      <c r="D255" s="53">
        <f>D253-D226</f>
        <v>1511</v>
      </c>
      <c r="E255" s="26">
        <f>D255/D226</f>
        <v>0.0993948164715169</v>
      </c>
      <c r="F255" s="53">
        <f>F253-F226</f>
        <v>622</v>
      </c>
      <c r="G255" s="26">
        <f>F255/F226</f>
        <v>0.04610822831727205</v>
      </c>
      <c r="H255" s="53">
        <f>H253-H226</f>
        <v>-320</v>
      </c>
      <c r="I255" s="26">
        <f>H255/H226</f>
        <v>-0.023997000374953132</v>
      </c>
      <c r="J255" s="53">
        <f>J253-J226</f>
        <v>-341</v>
      </c>
      <c r="K255" s="26">
        <f>J255/J226</f>
        <v>-0.028249523651727282</v>
      </c>
      <c r="L255" s="53">
        <f>L253-L226</f>
        <v>717</v>
      </c>
      <c r="M255" s="26">
        <f>L255/L226</f>
        <v>0.06455388493742685</v>
      </c>
      <c r="N255" s="53">
        <f>N253-N226</f>
        <v>-892</v>
      </c>
      <c r="O255" s="26">
        <f>N255/N226</f>
        <v>-0.05200862923444697</v>
      </c>
      <c r="P255" s="53">
        <f>P253-P226</f>
        <v>908</v>
      </c>
      <c r="Q255" s="26">
        <f>P255/P226</f>
        <v>0.052358436166532116</v>
      </c>
      <c r="R255" s="53">
        <f>R253-R226</f>
        <v>-881</v>
      </c>
      <c r="S255" s="26">
        <f>R255/R226</f>
        <v>-0.05083083314101085</v>
      </c>
      <c r="T255" s="53">
        <f>T253-T226</f>
        <v>454</v>
      </c>
      <c r="U255" s="26">
        <f>T255/T226</f>
        <v>0.02714986245664394</v>
      </c>
      <c r="V255" s="53">
        <f>V253-V226</f>
        <v>655</v>
      </c>
      <c r="W255" s="26">
        <f>V255/V226</f>
        <v>0.040004886092957916</v>
      </c>
      <c r="X255" s="53">
        <f>X253-X226</f>
        <v>50</v>
      </c>
      <c r="Y255" s="26">
        <f>X255/X226</f>
        <v>0.0033070970302268667</v>
      </c>
      <c r="Z255" s="58">
        <f>Z253-Z226</f>
        <v>746</v>
      </c>
      <c r="AA255" s="33">
        <f>Z255/Z226</f>
        <v>0.05191370911621433</v>
      </c>
      <c r="AB255" s="136"/>
      <c r="AC255" s="127"/>
      <c r="AD255" s="137"/>
      <c r="AE255" s="75" t="s">
        <v>30</v>
      </c>
      <c r="AF255" s="76" t="s">
        <v>31</v>
      </c>
      <c r="AG255" s="77" t="s">
        <v>32</v>
      </c>
      <c r="AH255" s="106"/>
      <c r="AI255" s="3"/>
      <c r="AJ255" s="117"/>
    </row>
    <row r="256" spans="1:36" ht="27" customHeight="1" thickBot="1" thickTop="1">
      <c r="A256" s="167" t="s">
        <v>10</v>
      </c>
      <c r="B256" s="170" t="s">
        <v>17</v>
      </c>
      <c r="C256" s="97"/>
      <c r="D256" s="55">
        <v>8415</v>
      </c>
      <c r="E256" s="18" t="s">
        <v>25</v>
      </c>
      <c r="F256" s="55">
        <v>9368</v>
      </c>
      <c r="G256" s="18" t="s">
        <v>25</v>
      </c>
      <c r="H256" s="55">
        <v>15270</v>
      </c>
      <c r="I256" s="18" t="s">
        <v>25</v>
      </c>
      <c r="J256" s="55">
        <v>11911</v>
      </c>
      <c r="K256" s="18" t="s">
        <v>25</v>
      </c>
      <c r="L256" s="55">
        <v>13419</v>
      </c>
      <c r="M256" s="18" t="s">
        <v>25</v>
      </c>
      <c r="N256" s="55">
        <v>11809</v>
      </c>
      <c r="O256" s="18" t="s">
        <v>25</v>
      </c>
      <c r="P256" s="55">
        <v>12021</v>
      </c>
      <c r="Q256" s="18" t="s">
        <v>25</v>
      </c>
      <c r="R256" s="55">
        <v>11125</v>
      </c>
      <c r="S256" s="18" t="s">
        <v>25</v>
      </c>
      <c r="T256" s="55">
        <v>15198</v>
      </c>
      <c r="U256" s="18" t="s">
        <v>25</v>
      </c>
      <c r="V256" s="55">
        <v>11684</v>
      </c>
      <c r="W256" s="18" t="s">
        <v>25</v>
      </c>
      <c r="X256" s="55">
        <v>11297</v>
      </c>
      <c r="Y256" s="18" t="s">
        <v>25</v>
      </c>
      <c r="Z256" s="57">
        <v>8526</v>
      </c>
      <c r="AA256" s="32" t="s">
        <v>25</v>
      </c>
      <c r="AB256" s="27">
        <f>D256+F256+H256+J256+L256+N256+P256+R256+T256+V256+X256+Z256</f>
        <v>140043</v>
      </c>
      <c r="AC256" s="138"/>
      <c r="AD256" s="139"/>
      <c r="AE256" s="122">
        <v>98877</v>
      </c>
      <c r="AF256" s="123">
        <v>38697</v>
      </c>
      <c r="AG256" s="124">
        <v>2469</v>
      </c>
      <c r="AH256" s="21" t="s">
        <v>102</v>
      </c>
      <c r="AI256" s="24">
        <v>0.0594</v>
      </c>
      <c r="AJ256" s="117"/>
    </row>
    <row r="257" spans="1:35" ht="27" customHeight="1" thickBot="1" thickTop="1">
      <c r="A257" s="167"/>
      <c r="B257" s="170"/>
      <c r="C257" s="98" t="s">
        <v>20</v>
      </c>
      <c r="D257" s="62">
        <f>D256-Z229</f>
        <v>-5</v>
      </c>
      <c r="E257" s="25">
        <f>D257/Z229</f>
        <v>-0.0005938242280285036</v>
      </c>
      <c r="F257" s="62">
        <f>F256-D256</f>
        <v>953</v>
      </c>
      <c r="G257" s="25">
        <f>F257/D256</f>
        <v>0.1132501485442662</v>
      </c>
      <c r="H257" s="62">
        <f>H256-F256</f>
        <v>5902</v>
      </c>
      <c r="I257" s="25">
        <f>H257/F256</f>
        <v>0.6300170794192997</v>
      </c>
      <c r="J257" s="62">
        <f>J256-H256</f>
        <v>-3359</v>
      </c>
      <c r="K257" s="25">
        <f>J257/H256</f>
        <v>-0.21997380484610346</v>
      </c>
      <c r="L257" s="62">
        <f>L256-J256</f>
        <v>1508</v>
      </c>
      <c r="M257" s="25">
        <f>L257/J256</f>
        <v>0.12660565863487533</v>
      </c>
      <c r="N257" s="52">
        <f>N256-L256</f>
        <v>-1610</v>
      </c>
      <c r="O257" s="28">
        <f>N257/L256</f>
        <v>-0.11997913406364111</v>
      </c>
      <c r="P257" s="52">
        <f>P256-N256</f>
        <v>212</v>
      </c>
      <c r="Q257" s="28">
        <f>P257/N256</f>
        <v>0.01795240917943941</v>
      </c>
      <c r="R257" s="52">
        <f>R256-P256</f>
        <v>-896</v>
      </c>
      <c r="S257" s="28">
        <f>R257/P256</f>
        <v>-0.07453622826719906</v>
      </c>
      <c r="T257" s="52">
        <f>T256-R256</f>
        <v>4073</v>
      </c>
      <c r="U257" s="28">
        <f>T257/R256</f>
        <v>0.3661123595505618</v>
      </c>
      <c r="V257" s="52">
        <f>V256-T256</f>
        <v>-3514</v>
      </c>
      <c r="W257" s="28">
        <f>V257/T256</f>
        <v>-0.23121463350440846</v>
      </c>
      <c r="X257" s="52">
        <f>X256-V256</f>
        <v>-387</v>
      </c>
      <c r="Y257" s="28">
        <f>X257/V256</f>
        <v>-0.03312221841834988</v>
      </c>
      <c r="Z257" s="58">
        <f>Z256-X256</f>
        <v>-2771</v>
      </c>
      <c r="AA257" s="33">
        <f>Z257/X256</f>
        <v>-0.24528635921040984</v>
      </c>
      <c r="AB257" s="99">
        <f>D256+F256+H256+J256+L256+N256+P256+R256+T256+V256+X256+Z256</f>
        <v>140043</v>
      </c>
      <c r="AC257" s="127"/>
      <c r="AD257" s="133"/>
      <c r="AE257" s="121"/>
      <c r="AF257" s="121"/>
      <c r="AG257" s="121"/>
      <c r="AH257" s="108"/>
      <c r="AI257" s="109"/>
    </row>
    <row r="258" spans="1:36" ht="27" customHeight="1" thickBot="1" thickTop="1">
      <c r="A258" s="167"/>
      <c r="B258" s="170"/>
      <c r="C258" s="95" t="s">
        <v>21</v>
      </c>
      <c r="D258" s="53">
        <f>D256-D229</f>
        <v>939</v>
      </c>
      <c r="E258" s="26">
        <f>D258/D229</f>
        <v>0.12560192616372393</v>
      </c>
      <c r="F258" s="53">
        <f>F256-F229</f>
        <v>11</v>
      </c>
      <c r="G258" s="26">
        <f>F258/F229</f>
        <v>0.001175590467030031</v>
      </c>
      <c r="H258" s="53">
        <f>H256-H229</f>
        <v>1941</v>
      </c>
      <c r="I258" s="26">
        <f>H258/H229</f>
        <v>0.14562232725635832</v>
      </c>
      <c r="J258" s="53">
        <f>J256-J229</f>
        <v>-806</v>
      </c>
      <c r="K258" s="26">
        <f>J258/J229</f>
        <v>-0.06337972792325233</v>
      </c>
      <c r="L258" s="53">
        <f>L256-L229</f>
        <v>2550</v>
      </c>
      <c r="M258" s="26">
        <f>L258/L229</f>
        <v>0.23461219983439138</v>
      </c>
      <c r="N258" s="53">
        <f>N256-N229</f>
        <v>-181</v>
      </c>
      <c r="O258" s="26">
        <f>N258/N229</f>
        <v>-0.015095913261050876</v>
      </c>
      <c r="P258" s="53">
        <f>P256-P229</f>
        <v>1737</v>
      </c>
      <c r="Q258" s="26">
        <f>P258/P229</f>
        <v>0.1689031505250875</v>
      </c>
      <c r="R258" s="53">
        <f>R256-R229</f>
        <v>427</v>
      </c>
      <c r="S258" s="26">
        <f>R258/R229</f>
        <v>0.03991400261731165</v>
      </c>
      <c r="T258" s="53">
        <f>T256-T229</f>
        <v>-386</v>
      </c>
      <c r="U258" s="26">
        <f>T258/T229</f>
        <v>-0.02476899383983573</v>
      </c>
      <c r="V258" s="53">
        <f>V256-V229</f>
        <v>91</v>
      </c>
      <c r="W258" s="26">
        <f>V258/V229</f>
        <v>0.007849564392305702</v>
      </c>
      <c r="X258" s="53">
        <f>X256-X229</f>
        <v>1423</v>
      </c>
      <c r="Y258" s="26">
        <f>X258/X229</f>
        <v>0.14411585983390723</v>
      </c>
      <c r="Z258" s="58">
        <f>Z256-Z229</f>
        <v>106</v>
      </c>
      <c r="AA258" s="33">
        <f>Z258/Z229</f>
        <v>0.012589073634204275</v>
      </c>
      <c r="AB258" s="84"/>
      <c r="AC258" s="35"/>
      <c r="AD258" s="72"/>
      <c r="AE258" s="75" t="s">
        <v>30</v>
      </c>
      <c r="AF258" s="76" t="s">
        <v>31</v>
      </c>
      <c r="AG258" s="77" t="s">
        <v>32</v>
      </c>
      <c r="AH258" s="127"/>
      <c r="AI258" s="3"/>
      <c r="AJ258" s="107"/>
    </row>
    <row r="259" spans="1:36" ht="27" customHeight="1" thickBot="1" thickTop="1">
      <c r="A259" s="167" t="s">
        <v>11</v>
      </c>
      <c r="B259" s="170" t="s">
        <v>18</v>
      </c>
      <c r="C259" s="97"/>
      <c r="D259" s="55">
        <v>3413</v>
      </c>
      <c r="E259" s="18" t="s">
        <v>25</v>
      </c>
      <c r="F259" s="55">
        <v>3328</v>
      </c>
      <c r="G259" s="18" t="s">
        <v>25</v>
      </c>
      <c r="H259" s="55">
        <v>6359</v>
      </c>
      <c r="I259" s="18" t="s">
        <v>25</v>
      </c>
      <c r="J259" s="55">
        <v>6293</v>
      </c>
      <c r="K259" s="18" t="s">
        <v>25</v>
      </c>
      <c r="L259" s="55">
        <v>5684</v>
      </c>
      <c r="M259" s="18" t="s">
        <v>25</v>
      </c>
      <c r="N259" s="55">
        <v>5063</v>
      </c>
      <c r="O259" s="18" t="s">
        <v>25</v>
      </c>
      <c r="P259" s="55">
        <v>5249</v>
      </c>
      <c r="Q259" s="18" t="s">
        <v>25</v>
      </c>
      <c r="R259" s="55">
        <v>5060</v>
      </c>
      <c r="S259" s="18" t="s">
        <v>25</v>
      </c>
      <c r="T259" s="55">
        <v>5995</v>
      </c>
      <c r="U259" s="18" t="s">
        <v>25</v>
      </c>
      <c r="V259" s="55">
        <v>6132</v>
      </c>
      <c r="W259" s="18" t="s">
        <v>25</v>
      </c>
      <c r="X259" s="55">
        <v>4104</v>
      </c>
      <c r="Y259" s="18" t="s">
        <v>25</v>
      </c>
      <c r="Z259" s="57">
        <v>4616</v>
      </c>
      <c r="AA259" s="32" t="s">
        <v>25</v>
      </c>
      <c r="AB259" s="27">
        <f>D259+F259+H259+J259+L259+N259+P259+R259+T259+V259+X259+Z259</f>
        <v>61296</v>
      </c>
      <c r="AC259" s="50"/>
      <c r="AD259" s="70"/>
      <c r="AE259" s="122">
        <v>48162</v>
      </c>
      <c r="AF259" s="123">
        <v>13134</v>
      </c>
      <c r="AG259" s="124">
        <v>0</v>
      </c>
      <c r="AH259" s="21" t="s">
        <v>103</v>
      </c>
      <c r="AI259" s="24">
        <v>-0.0197</v>
      </c>
      <c r="AJ259" s="107"/>
    </row>
    <row r="260" spans="1:35" ht="27" customHeight="1" thickBot="1" thickTop="1">
      <c r="A260" s="167"/>
      <c r="B260" s="170"/>
      <c r="C260" s="98" t="s">
        <v>20</v>
      </c>
      <c r="D260" s="62">
        <f>D259-Z232</f>
        <v>-56</v>
      </c>
      <c r="E260" s="25">
        <f>D260/Z232</f>
        <v>-0.01614298068607668</v>
      </c>
      <c r="F260" s="62">
        <f>F259-D259</f>
        <v>-85</v>
      </c>
      <c r="G260" s="25">
        <f>F260/D259</f>
        <v>-0.024904775857017288</v>
      </c>
      <c r="H260" s="62">
        <f>H259-F259</f>
        <v>3031</v>
      </c>
      <c r="I260" s="25">
        <f>H260/F259</f>
        <v>0.9107572115384616</v>
      </c>
      <c r="J260" s="62">
        <f>J259-H259</f>
        <v>-66</v>
      </c>
      <c r="K260" s="25">
        <f>J260/H259</f>
        <v>-0.010378990407296744</v>
      </c>
      <c r="L260" s="62">
        <f>L259-J259</f>
        <v>-609</v>
      </c>
      <c r="M260" s="25">
        <f>L260/J259</f>
        <v>-0.0967741935483871</v>
      </c>
      <c r="N260" s="52">
        <f>N259-L259</f>
        <v>-621</v>
      </c>
      <c r="O260" s="28">
        <f>N260/L259</f>
        <v>-0.10925404644616467</v>
      </c>
      <c r="P260" s="52">
        <f>P259-N259</f>
        <v>186</v>
      </c>
      <c r="Q260" s="28">
        <f>P260/N259</f>
        <v>0.03673711238396208</v>
      </c>
      <c r="R260" s="52">
        <f>R259-P259</f>
        <v>-189</v>
      </c>
      <c r="S260" s="28">
        <f>R260/P259</f>
        <v>-0.03600685844922842</v>
      </c>
      <c r="T260" s="52">
        <f>T259-R259</f>
        <v>935</v>
      </c>
      <c r="U260" s="28">
        <f>T260/R259</f>
        <v>0.18478260869565216</v>
      </c>
      <c r="V260" s="52">
        <f>V259-T259</f>
        <v>137</v>
      </c>
      <c r="W260" s="28">
        <f>V260/T259</f>
        <v>0.022852376980817348</v>
      </c>
      <c r="X260" s="52">
        <f>X259-V259</f>
        <v>-2028</v>
      </c>
      <c r="Y260" s="28">
        <f>X260/V259</f>
        <v>-0.33072407045009783</v>
      </c>
      <c r="Z260" s="58">
        <f>Z259-X259</f>
        <v>512</v>
      </c>
      <c r="AA260" s="33">
        <f>Z260/X259</f>
        <v>0.12475633528265107</v>
      </c>
      <c r="AB260" s="99">
        <f>D259+F259+H259+J259+L259+N259+P259+R259+T259+V259+X259+Z259</f>
        <v>61296</v>
      </c>
      <c r="AC260" s="127"/>
      <c r="AD260" s="133"/>
      <c r="AE260" s="121"/>
      <c r="AF260" s="121"/>
      <c r="AG260" s="121"/>
      <c r="AH260" s="108"/>
      <c r="AI260" s="109"/>
    </row>
    <row r="261" spans="1:37" ht="27" customHeight="1" thickBot="1" thickTop="1">
      <c r="A261" s="167"/>
      <c r="B261" s="170"/>
      <c r="C261" s="95" t="s">
        <v>21</v>
      </c>
      <c r="D261" s="53">
        <f>D259-D232</f>
        <v>-298</v>
      </c>
      <c r="E261" s="26">
        <f>D261/D232</f>
        <v>-0.08030180544327674</v>
      </c>
      <c r="F261" s="53">
        <f>F259-F232</f>
        <v>-536</v>
      </c>
      <c r="G261" s="26">
        <f>F261/F232</f>
        <v>-0.13871635610766045</v>
      </c>
      <c r="H261" s="53">
        <f>H259-H232</f>
        <v>219</v>
      </c>
      <c r="I261" s="26">
        <f>H261/H232</f>
        <v>0.03566775244299674</v>
      </c>
      <c r="J261" s="53">
        <f>J259-J232</f>
        <v>647</v>
      </c>
      <c r="K261" s="26">
        <f>J261/J232</f>
        <v>0.11459440311725115</v>
      </c>
      <c r="L261" s="53">
        <f>L259-L232</f>
        <v>438</v>
      </c>
      <c r="M261" s="26">
        <f>L261/L232</f>
        <v>0.08349218452154022</v>
      </c>
      <c r="N261" s="53">
        <f>N259-N232</f>
        <v>-2122</v>
      </c>
      <c r="O261" s="26">
        <f>N261/N232</f>
        <v>-0.2953375086986778</v>
      </c>
      <c r="P261" s="53">
        <f>P259-P232</f>
        <v>377</v>
      </c>
      <c r="Q261" s="26">
        <f>P261/P232</f>
        <v>0.07738095238095238</v>
      </c>
      <c r="R261" s="53">
        <f>R259-R232</f>
        <v>-1686</v>
      </c>
      <c r="S261" s="26">
        <f>R261/R232</f>
        <v>-0.2499258820041506</v>
      </c>
      <c r="T261" s="53">
        <f>T259-T232</f>
        <v>11</v>
      </c>
      <c r="U261" s="26">
        <f>T261/T232</f>
        <v>0.001838235294117647</v>
      </c>
      <c r="V261" s="53">
        <f>V259-V232</f>
        <v>1385</v>
      </c>
      <c r="W261" s="26">
        <f>V261/V232</f>
        <v>0.291763218875079</v>
      </c>
      <c r="X261" s="53">
        <f>X259-X232</f>
        <v>-814</v>
      </c>
      <c r="Y261" s="26">
        <f>X261/X232</f>
        <v>-0.16551443676291175</v>
      </c>
      <c r="Z261" s="58">
        <f>Z259-Z232</f>
        <v>1147</v>
      </c>
      <c r="AA261" s="33">
        <f>Z261/Z232</f>
        <v>0.3306428365523206</v>
      </c>
      <c r="AB261" s="84"/>
      <c r="AC261" s="35"/>
      <c r="AD261" s="72"/>
      <c r="AE261" s="75" t="s">
        <v>30</v>
      </c>
      <c r="AF261" s="76" t="s">
        <v>31</v>
      </c>
      <c r="AG261" s="77" t="s">
        <v>32</v>
      </c>
      <c r="AH261" s="106"/>
      <c r="AI261" s="3"/>
      <c r="AJ261" s="107"/>
      <c r="AK261" s="107"/>
    </row>
    <row r="262" spans="1:37" ht="27" customHeight="1" thickBot="1" thickTop="1">
      <c r="A262" s="167" t="s">
        <v>12</v>
      </c>
      <c r="B262" s="170" t="s">
        <v>16</v>
      </c>
      <c r="C262" s="97"/>
      <c r="D262" s="55">
        <v>12067</v>
      </c>
      <c r="E262" s="18" t="s">
        <v>25</v>
      </c>
      <c r="F262" s="55">
        <v>9003</v>
      </c>
      <c r="G262" s="18" t="s">
        <v>25</v>
      </c>
      <c r="H262" s="55">
        <v>8442</v>
      </c>
      <c r="I262" s="18" t="s">
        <v>25</v>
      </c>
      <c r="J262" s="55">
        <v>7989</v>
      </c>
      <c r="K262" s="18" t="s">
        <v>25</v>
      </c>
      <c r="L262" s="55">
        <v>8390</v>
      </c>
      <c r="M262" s="18" t="s">
        <v>25</v>
      </c>
      <c r="N262" s="55">
        <v>8623</v>
      </c>
      <c r="O262" s="18" t="s">
        <v>25</v>
      </c>
      <c r="P262" s="55">
        <v>10358</v>
      </c>
      <c r="Q262" s="18" t="s">
        <v>25</v>
      </c>
      <c r="R262" s="55">
        <v>10773</v>
      </c>
      <c r="S262" s="18" t="s">
        <v>25</v>
      </c>
      <c r="T262" s="55">
        <v>10314</v>
      </c>
      <c r="U262" s="18" t="s">
        <v>25</v>
      </c>
      <c r="V262" s="55">
        <v>10451</v>
      </c>
      <c r="W262" s="18" t="s">
        <v>25</v>
      </c>
      <c r="X262" s="55">
        <v>9806</v>
      </c>
      <c r="Y262" s="18" t="s">
        <v>25</v>
      </c>
      <c r="Z262" s="57">
        <v>10249</v>
      </c>
      <c r="AA262" s="32" t="s">
        <v>25</v>
      </c>
      <c r="AB262" s="27">
        <f>D262+F262+H262+J262+L262+N262+P262+R262+T262+V262+X262+Z262</f>
        <v>116465</v>
      </c>
      <c r="AC262" s="50"/>
      <c r="AD262" s="70"/>
      <c r="AE262" s="122">
        <v>75911</v>
      </c>
      <c r="AF262" s="123">
        <v>40074</v>
      </c>
      <c r="AG262" s="124">
        <v>480</v>
      </c>
      <c r="AH262" s="21" t="s">
        <v>104</v>
      </c>
      <c r="AI262" s="24">
        <v>0.0794</v>
      </c>
      <c r="AJ262" s="107"/>
      <c r="AK262" s="107"/>
    </row>
    <row r="263" spans="1:35" ht="27" customHeight="1" thickBot="1" thickTop="1">
      <c r="A263" s="167"/>
      <c r="B263" s="170"/>
      <c r="C263" s="98" t="s">
        <v>20</v>
      </c>
      <c r="D263" s="62">
        <f>D262-Z235</f>
        <v>2360</v>
      </c>
      <c r="E263" s="25">
        <f>D263/Z235</f>
        <v>0.24312351910992067</v>
      </c>
      <c r="F263" s="62">
        <f>F262-D262</f>
        <v>-3064</v>
      </c>
      <c r="G263" s="25">
        <f>F263/D262</f>
        <v>-0.2539156376895666</v>
      </c>
      <c r="H263" s="62">
        <f>H262-F262</f>
        <v>-561</v>
      </c>
      <c r="I263" s="25">
        <f>H263/F262</f>
        <v>-0.062312562479173605</v>
      </c>
      <c r="J263" s="62">
        <f>J262-H262</f>
        <v>-453</v>
      </c>
      <c r="K263" s="25">
        <f>J263/H262</f>
        <v>-0.05366027007818053</v>
      </c>
      <c r="L263" s="62">
        <f>L262-J262</f>
        <v>401</v>
      </c>
      <c r="M263" s="25">
        <f>L263/J262</f>
        <v>0.05019401677306296</v>
      </c>
      <c r="N263" s="52">
        <f>N262-L262</f>
        <v>233</v>
      </c>
      <c r="O263" s="28">
        <f>N263/L262</f>
        <v>0.027771156138259832</v>
      </c>
      <c r="P263" s="52">
        <f>P262-N262</f>
        <v>1735</v>
      </c>
      <c r="Q263" s="28">
        <f>P263/N262</f>
        <v>0.20120607677142527</v>
      </c>
      <c r="R263" s="52">
        <f>R262-P262</f>
        <v>415</v>
      </c>
      <c r="S263" s="28">
        <f>R263/P262</f>
        <v>0.04006564973933192</v>
      </c>
      <c r="T263" s="52">
        <f>T262-R262</f>
        <v>-459</v>
      </c>
      <c r="U263" s="28">
        <f>T263/R262</f>
        <v>-0.042606516290726815</v>
      </c>
      <c r="V263" s="52">
        <f>V262-T262</f>
        <v>137</v>
      </c>
      <c r="W263" s="28">
        <f>V263/T262</f>
        <v>0.013282916424277681</v>
      </c>
      <c r="X263" s="52">
        <f>X262-V262</f>
        <v>-645</v>
      </c>
      <c r="Y263" s="28">
        <f>X263/V262</f>
        <v>-0.061716582145249256</v>
      </c>
      <c r="Z263" s="58">
        <f>Z262-X262</f>
        <v>443</v>
      </c>
      <c r="AA263" s="33">
        <f>Z263/X262</f>
        <v>0.045176422598409136</v>
      </c>
      <c r="AB263" s="99">
        <f>D262+F262+H262+J262+L262+N262+P262+R262+T262+V262+X262+Z262</f>
        <v>116465</v>
      </c>
      <c r="AC263" s="9"/>
      <c r="AD263" s="73"/>
      <c r="AE263" s="102"/>
      <c r="AF263" s="107"/>
      <c r="AG263" s="107"/>
      <c r="AH263" s="131"/>
      <c r="AI263" s="109"/>
    </row>
    <row r="264" spans="1:34" ht="27" customHeight="1" thickBot="1" thickTop="1">
      <c r="A264" s="167"/>
      <c r="B264" s="170"/>
      <c r="C264" s="95" t="s">
        <v>21</v>
      </c>
      <c r="D264" s="53">
        <f>D262-D235</f>
        <v>1180</v>
      </c>
      <c r="E264" s="26">
        <f>D264/D235</f>
        <v>0.10838614861761735</v>
      </c>
      <c r="F264" s="53">
        <f>F262-F235</f>
        <v>979</v>
      </c>
      <c r="G264" s="26">
        <f>F264/F235</f>
        <v>0.12200897308075773</v>
      </c>
      <c r="H264" s="53">
        <f>H262-H235</f>
        <v>449</v>
      </c>
      <c r="I264" s="26">
        <f>H264/H235</f>
        <v>0.05617415238333542</v>
      </c>
      <c r="J264" s="53">
        <f>J262-J235</f>
        <v>127</v>
      </c>
      <c r="K264" s="26">
        <f>J264/J235</f>
        <v>0.016153650470618165</v>
      </c>
      <c r="L264" s="53">
        <f>L262-L235</f>
        <v>1069</v>
      </c>
      <c r="M264" s="26">
        <f>L264/L235</f>
        <v>0.1460183035104494</v>
      </c>
      <c r="N264" s="53">
        <f>N262-N235</f>
        <v>212</v>
      </c>
      <c r="O264" s="26">
        <f>N264/N235</f>
        <v>0.025205088574485793</v>
      </c>
      <c r="P264" s="53">
        <f>P262-P235</f>
        <v>1196</v>
      </c>
      <c r="Q264" s="26">
        <f>P264/P235</f>
        <v>0.13053918358437022</v>
      </c>
      <c r="R264" s="53">
        <f>R262-R235</f>
        <v>-441</v>
      </c>
      <c r="S264" s="26">
        <f>R264/R235</f>
        <v>-0.03932584269662921</v>
      </c>
      <c r="T264" s="53">
        <f>T262-T235</f>
        <v>1707</v>
      </c>
      <c r="U264" s="26">
        <f>T264/T235</f>
        <v>0.198326943185779</v>
      </c>
      <c r="V264" s="53">
        <f>V262-V235</f>
        <v>923</v>
      </c>
      <c r="W264" s="26">
        <f>V264/V235</f>
        <v>0.09687237615449203</v>
      </c>
      <c r="X264" s="53">
        <f>X262-X235</f>
        <v>629</v>
      </c>
      <c r="Y264" s="26">
        <f>X264/X235</f>
        <v>0.06854091751116922</v>
      </c>
      <c r="Z264" s="58">
        <f>Z262-Z235</f>
        <v>542</v>
      </c>
      <c r="AA264" s="33">
        <f>Z264/Z235</f>
        <v>0.055835994643041106</v>
      </c>
      <c r="AB264" s="8"/>
      <c r="AC264" s="7"/>
      <c r="AD264" s="74"/>
      <c r="AE264" s="107"/>
      <c r="AF264" s="107"/>
      <c r="AG264" s="107"/>
      <c r="AH264" s="7"/>
    </row>
    <row r="265" spans="1:34" ht="27" customHeight="1" thickBot="1">
      <c r="A265" s="171" t="s">
        <v>13</v>
      </c>
      <c r="B265" s="212"/>
      <c r="C265" s="212"/>
      <c r="D265" s="212"/>
      <c r="E265" s="212"/>
      <c r="F265" s="212"/>
      <c r="G265" s="212"/>
      <c r="H265" s="212"/>
      <c r="I265" s="212"/>
      <c r="J265" s="212"/>
      <c r="K265" s="212"/>
      <c r="L265" s="212"/>
      <c r="M265" s="212"/>
      <c r="N265" s="212"/>
      <c r="O265" s="212"/>
      <c r="P265" s="212"/>
      <c r="Q265" s="212"/>
      <c r="R265" s="212"/>
      <c r="S265" s="212"/>
      <c r="T265" s="212"/>
      <c r="U265" s="212"/>
      <c r="V265" s="212"/>
      <c r="W265" s="212"/>
      <c r="X265" s="212"/>
      <c r="Y265" s="212"/>
      <c r="Z265" s="212"/>
      <c r="AA265" s="212"/>
      <c r="AB265" s="8"/>
      <c r="AC265" s="7"/>
      <c r="AD265" s="74"/>
      <c r="AH265" s="7"/>
    </row>
    <row r="266" spans="1:34" ht="27" customHeight="1" thickBot="1">
      <c r="A266" s="167" t="s">
        <v>14</v>
      </c>
      <c r="B266" s="173" t="s">
        <v>15</v>
      </c>
      <c r="C266" s="4"/>
      <c r="D266" s="55">
        <v>13706</v>
      </c>
      <c r="E266" s="18" t="s">
        <v>25</v>
      </c>
      <c r="F266" s="55">
        <v>15226</v>
      </c>
      <c r="G266" s="18" t="s">
        <v>25</v>
      </c>
      <c r="H266" s="55">
        <v>15270</v>
      </c>
      <c r="I266" s="18" t="s">
        <v>25</v>
      </c>
      <c r="J266" s="55">
        <v>13775</v>
      </c>
      <c r="K266" s="18" t="s">
        <v>25</v>
      </c>
      <c r="L266" s="55">
        <v>12903</v>
      </c>
      <c r="M266" s="18" t="s">
        <v>25</v>
      </c>
      <c r="N266" s="55">
        <v>12863</v>
      </c>
      <c r="O266" s="18" t="s">
        <v>25</v>
      </c>
      <c r="P266" s="55">
        <v>12996</v>
      </c>
      <c r="Q266" s="18" t="s">
        <v>25</v>
      </c>
      <c r="R266" s="55">
        <v>13417</v>
      </c>
      <c r="S266" s="18" t="s">
        <v>25</v>
      </c>
      <c r="T266" s="55">
        <v>13233</v>
      </c>
      <c r="U266" s="18" t="s">
        <v>25</v>
      </c>
      <c r="V266" s="55">
        <v>12939</v>
      </c>
      <c r="W266" s="18" t="s">
        <v>25</v>
      </c>
      <c r="X266" s="55">
        <v>13617</v>
      </c>
      <c r="Y266" s="18" t="s">
        <v>25</v>
      </c>
      <c r="Z266" s="57">
        <v>13229</v>
      </c>
      <c r="AA266" s="32" t="s">
        <v>25</v>
      </c>
      <c r="AB266" s="103">
        <f>(D266+F266+H266+J266+L266+N266+P266+R266+T266+V266+X266+Z266)/12</f>
        <v>13597.833333333334</v>
      </c>
      <c r="AC266" s="7"/>
      <c r="AD266" s="74"/>
      <c r="AE266" s="107"/>
      <c r="AF266" s="102"/>
      <c r="AH266" s="64"/>
    </row>
    <row r="267" spans="1:34" ht="27" customHeight="1" thickBot="1" thickTop="1">
      <c r="A267" s="167"/>
      <c r="B267" s="174"/>
      <c r="C267" s="98" t="s">
        <v>20</v>
      </c>
      <c r="D267" s="62">
        <f>D266-Z239</f>
        <v>650</v>
      </c>
      <c r="E267" s="25">
        <f>D267/Z239</f>
        <v>0.04978553921568627</v>
      </c>
      <c r="F267" s="62">
        <f>F266-D266</f>
        <v>1520</v>
      </c>
      <c r="G267" s="25">
        <f>F267/D266</f>
        <v>0.11090033561943674</v>
      </c>
      <c r="H267" s="62">
        <f>H266-F266</f>
        <v>44</v>
      </c>
      <c r="I267" s="25">
        <f>H267/F266</f>
        <v>0.00288979377380796</v>
      </c>
      <c r="J267" s="62">
        <f>J266-H266</f>
        <v>-1495</v>
      </c>
      <c r="K267" s="25">
        <f>J267/H266</f>
        <v>-0.09790438768827767</v>
      </c>
      <c r="L267" s="62">
        <f>L266-J266</f>
        <v>-872</v>
      </c>
      <c r="M267" s="25">
        <f>L267/J266</f>
        <v>-0.06330308529945554</v>
      </c>
      <c r="N267" s="52">
        <f>N266-L266</f>
        <v>-40</v>
      </c>
      <c r="O267" s="28">
        <f>N267/L266</f>
        <v>-0.0031000542509493916</v>
      </c>
      <c r="P267" s="52">
        <f>P266-N266</f>
        <v>133</v>
      </c>
      <c r="Q267" s="28">
        <f>P267/N266</f>
        <v>0.0103397341211226</v>
      </c>
      <c r="R267" s="52">
        <f>R266-P266</f>
        <v>421</v>
      </c>
      <c r="S267" s="28">
        <f>R267/P266</f>
        <v>0.03239458294859957</v>
      </c>
      <c r="T267" s="52">
        <f>T266-R266</f>
        <v>-184</v>
      </c>
      <c r="U267" s="28">
        <f>T267/R266</f>
        <v>-0.0137139449951554</v>
      </c>
      <c r="V267" s="52">
        <f>V266-T266</f>
        <v>-294</v>
      </c>
      <c r="W267" s="28">
        <f>V267/T266</f>
        <v>-0.022217184311947403</v>
      </c>
      <c r="X267" s="52">
        <f>X266-V266</f>
        <v>678</v>
      </c>
      <c r="Y267" s="28">
        <f>X267/V266</f>
        <v>0.052399721771388824</v>
      </c>
      <c r="Z267" s="58">
        <f>Z266-X266</f>
        <v>-388</v>
      </c>
      <c r="AA267" s="33">
        <f>Z267/X266</f>
        <v>-0.02849379452155394</v>
      </c>
      <c r="AB267" s="8"/>
      <c r="AC267" s="7"/>
      <c r="AD267" s="74"/>
      <c r="AE267" s="86"/>
      <c r="AF267" s="142"/>
      <c r="AH267" s="7"/>
    </row>
    <row r="268" spans="1:34" ht="27" customHeight="1" thickBot="1" thickTop="1">
      <c r="A268" s="167"/>
      <c r="B268" s="175"/>
      <c r="C268" s="95" t="s">
        <v>21</v>
      </c>
      <c r="D268" s="53">
        <f>D266-D239</f>
        <v>-283</v>
      </c>
      <c r="E268" s="26">
        <f>D268/D239</f>
        <v>-0.020230180856387163</v>
      </c>
      <c r="F268" s="53">
        <f>F266-F239</f>
        <v>540</v>
      </c>
      <c r="G268" s="26">
        <f>F268/F239</f>
        <v>0.03676971265150483</v>
      </c>
      <c r="H268" s="53">
        <f>H266-H239</f>
        <v>1076</v>
      </c>
      <c r="I268" s="26">
        <f>H268/H239</f>
        <v>0.07580667887839933</v>
      </c>
      <c r="J268" s="53">
        <f>J266-J239</f>
        <v>550</v>
      </c>
      <c r="K268" s="26">
        <f>J268/J239</f>
        <v>0.04158790170132325</v>
      </c>
      <c r="L268" s="53">
        <f>L266-L239</f>
        <v>467</v>
      </c>
      <c r="M268" s="26">
        <f>L268/L239</f>
        <v>0.03755226761016404</v>
      </c>
      <c r="N268" s="53">
        <f>N266-N239</f>
        <v>935</v>
      </c>
      <c r="O268" s="26">
        <f>N268/N239</f>
        <v>0.0783869885982562</v>
      </c>
      <c r="P268" s="53">
        <f>P266-P239</f>
        <v>884</v>
      </c>
      <c r="Q268" s="26">
        <f>P268/P239</f>
        <v>0.07298546895640687</v>
      </c>
      <c r="R268" s="53">
        <f>R266-R239</f>
        <v>739</v>
      </c>
      <c r="S268" s="26">
        <f>R268/R239</f>
        <v>0.058289951096387446</v>
      </c>
      <c r="T268" s="53">
        <f>T266-T239</f>
        <v>584</v>
      </c>
      <c r="U268" s="26">
        <f>T268/T239</f>
        <v>0.04616965768044905</v>
      </c>
      <c r="V268" s="53">
        <f>V266-V239</f>
        <v>332</v>
      </c>
      <c r="W268" s="26">
        <f>V268/V239</f>
        <v>0.02633457602919013</v>
      </c>
      <c r="X268" s="53">
        <f>X266-X239</f>
        <v>428</v>
      </c>
      <c r="Y268" s="26">
        <f>X268/X239</f>
        <v>0.03245128516187732</v>
      </c>
      <c r="Z268" s="58">
        <f>Z266-Z239</f>
        <v>173</v>
      </c>
      <c r="AA268" s="33">
        <f>Z268/Z239</f>
        <v>0.013250612745098039</v>
      </c>
      <c r="AB268" s="8"/>
      <c r="AC268" s="7"/>
      <c r="AD268" s="74"/>
      <c r="AF268" s="130"/>
      <c r="AH268" s="7"/>
    </row>
    <row r="271" spans="1:33" ht="30" customHeight="1">
      <c r="A271" s="188" t="s">
        <v>107</v>
      </c>
      <c r="B271" s="188"/>
      <c r="C271" s="188"/>
      <c r="D271" s="188"/>
      <c r="E271" s="188"/>
      <c r="F271" s="188"/>
      <c r="G271" s="188"/>
      <c r="H271" s="188"/>
      <c r="I271" s="188"/>
      <c r="J271" s="188"/>
      <c r="K271" s="188"/>
      <c r="L271" s="189"/>
      <c r="M271" s="189"/>
      <c r="N271" s="189"/>
      <c r="O271" s="189"/>
      <c r="P271" s="189"/>
      <c r="Q271" s="189"/>
      <c r="R271" s="189"/>
      <c r="S271" s="189"/>
      <c r="T271" s="189"/>
      <c r="U271" s="189"/>
      <c r="V271" s="189"/>
      <c r="W271" s="189"/>
      <c r="X271" s="189"/>
      <c r="Y271" s="189"/>
      <c r="Z271" s="189"/>
      <c r="AA271" s="189"/>
      <c r="AB271" s="189"/>
      <c r="AC271" s="189"/>
      <c r="AD271" s="189"/>
      <c r="AE271" s="190"/>
      <c r="AF271" s="190"/>
      <c r="AG271" s="190"/>
    </row>
    <row r="272" ht="13.5" thickBot="1"/>
    <row r="273" spans="1:35" ht="23.25" customHeight="1" thickBot="1">
      <c r="A273" s="191" t="s">
        <v>42</v>
      </c>
      <c r="B273" s="192" t="s">
        <v>58</v>
      </c>
      <c r="C273" s="194"/>
      <c r="D273" s="171" t="s">
        <v>108</v>
      </c>
      <c r="E273" s="195"/>
      <c r="F273" s="195"/>
      <c r="G273" s="195"/>
      <c r="H273" s="195"/>
      <c r="I273" s="195"/>
      <c r="J273" s="195"/>
      <c r="K273" s="195"/>
      <c r="L273" s="195"/>
      <c r="M273" s="195"/>
      <c r="N273" s="195"/>
      <c r="O273" s="195"/>
      <c r="P273" s="195"/>
      <c r="Q273" s="195"/>
      <c r="R273" s="195"/>
      <c r="S273" s="195"/>
      <c r="T273" s="195"/>
      <c r="U273" s="195"/>
      <c r="V273" s="195"/>
      <c r="W273" s="195"/>
      <c r="X273" s="195"/>
      <c r="Y273" s="195"/>
      <c r="Z273" s="195"/>
      <c r="AA273" s="196"/>
      <c r="AB273" s="176" t="s">
        <v>22</v>
      </c>
      <c r="AC273" s="181" t="s">
        <v>23</v>
      </c>
      <c r="AD273" s="206"/>
      <c r="AE273" s="208" t="s">
        <v>22</v>
      </c>
      <c r="AF273" s="209"/>
      <c r="AG273" s="209"/>
      <c r="AH273" s="181" t="s">
        <v>23</v>
      </c>
      <c r="AI273" s="182"/>
    </row>
    <row r="274" spans="1:35" ht="23.25" customHeight="1" thickBot="1" thickTop="1">
      <c r="A274" s="191"/>
      <c r="B274" s="193"/>
      <c r="C274" s="167"/>
      <c r="D274" s="168" t="s">
        <v>4</v>
      </c>
      <c r="E274" s="169"/>
      <c r="F274" s="168" t="s">
        <v>5</v>
      </c>
      <c r="G274" s="169"/>
      <c r="H274" s="168" t="s">
        <v>26</v>
      </c>
      <c r="I274" s="169"/>
      <c r="J274" s="168" t="s">
        <v>27</v>
      </c>
      <c r="K274" s="169"/>
      <c r="L274" s="168" t="s">
        <v>28</v>
      </c>
      <c r="M274" s="169"/>
      <c r="N274" s="168" t="s">
        <v>29</v>
      </c>
      <c r="O274" s="169"/>
      <c r="P274" s="168" t="s">
        <v>33</v>
      </c>
      <c r="Q274" s="169"/>
      <c r="R274" s="168" t="s">
        <v>35</v>
      </c>
      <c r="S274" s="169"/>
      <c r="T274" s="168" t="s">
        <v>40</v>
      </c>
      <c r="U274" s="169"/>
      <c r="V274" s="168" t="s">
        <v>41</v>
      </c>
      <c r="W274" s="169"/>
      <c r="X274" s="168" t="s">
        <v>44</v>
      </c>
      <c r="Y274" s="169"/>
      <c r="Z274" s="210" t="s">
        <v>45</v>
      </c>
      <c r="AA274" s="211"/>
      <c r="AB274" s="177"/>
      <c r="AC274" s="183"/>
      <c r="AD274" s="207"/>
      <c r="AE274" s="208"/>
      <c r="AF274" s="209"/>
      <c r="AG274" s="209"/>
      <c r="AH274" s="183"/>
      <c r="AI274" s="184"/>
    </row>
    <row r="275" spans="1:35" ht="24" customHeight="1" thickBot="1" thickTop="1">
      <c r="A275" s="2"/>
      <c r="B275" s="1"/>
      <c r="C275" s="203" t="s">
        <v>34</v>
      </c>
      <c r="D275" s="204"/>
      <c r="E275" s="204"/>
      <c r="F275" s="204"/>
      <c r="G275" s="204"/>
      <c r="H275" s="204"/>
      <c r="I275" s="204"/>
      <c r="J275" s="204"/>
      <c r="K275" s="204"/>
      <c r="L275" s="204"/>
      <c r="M275" s="204"/>
      <c r="N275" s="204"/>
      <c r="O275" s="204"/>
      <c r="P275" s="204"/>
      <c r="Q275" s="204"/>
      <c r="R275" s="204"/>
      <c r="S275" s="204"/>
      <c r="T275" s="204"/>
      <c r="U275" s="204"/>
      <c r="V275" s="204"/>
      <c r="W275" s="204"/>
      <c r="X275" s="204"/>
      <c r="Y275" s="204"/>
      <c r="Z275" s="204"/>
      <c r="AA275" s="205"/>
      <c r="AB275" s="178"/>
      <c r="AC275" s="19" t="s">
        <v>24</v>
      </c>
      <c r="AD275" s="68" t="s">
        <v>25</v>
      </c>
      <c r="AH275" s="19" t="s">
        <v>24</v>
      </c>
      <c r="AI275" s="20" t="s">
        <v>25</v>
      </c>
    </row>
    <row r="276" spans="1:35" ht="13.5" thickBot="1">
      <c r="A276" s="185"/>
      <c r="B276" s="215"/>
      <c r="C276" s="215"/>
      <c r="D276" s="215"/>
      <c r="E276" s="215"/>
      <c r="F276" s="215"/>
      <c r="G276" s="215"/>
      <c r="H276" s="215"/>
      <c r="I276" s="215"/>
      <c r="J276" s="215"/>
      <c r="K276" s="215"/>
      <c r="L276" s="215"/>
      <c r="M276" s="215"/>
      <c r="N276" s="215"/>
      <c r="O276" s="215"/>
      <c r="P276" s="215"/>
      <c r="Q276" s="215"/>
      <c r="R276" s="215"/>
      <c r="S276" s="215"/>
      <c r="T276" s="215"/>
      <c r="U276" s="215"/>
      <c r="V276" s="215"/>
      <c r="W276" s="215"/>
      <c r="X276" s="215"/>
      <c r="Y276" s="215"/>
      <c r="Z276" s="215"/>
      <c r="AA276" s="216"/>
      <c r="AB276" s="197" t="s">
        <v>6</v>
      </c>
      <c r="AC276" s="198"/>
      <c r="AD276" s="199"/>
      <c r="AE276" s="67" t="s">
        <v>30</v>
      </c>
      <c r="AF276" s="37" t="s">
        <v>31</v>
      </c>
      <c r="AG276" s="38" t="s">
        <v>32</v>
      </c>
      <c r="AH276" s="213"/>
      <c r="AI276" s="214"/>
    </row>
    <row r="277" spans="1:35" ht="25.5" customHeight="1" thickBot="1" thickTop="1">
      <c r="A277" s="167" t="s">
        <v>7</v>
      </c>
      <c r="B277" s="173" t="s">
        <v>8</v>
      </c>
      <c r="C277" s="6"/>
      <c r="D277" s="51">
        <v>475541</v>
      </c>
      <c r="E277" s="17" t="s">
        <v>25</v>
      </c>
      <c r="F277" s="51">
        <v>472957</v>
      </c>
      <c r="G277" s="17" t="s">
        <v>25</v>
      </c>
      <c r="H277" s="51">
        <v>466330</v>
      </c>
      <c r="I277" s="17" t="s">
        <v>25</v>
      </c>
      <c r="J277" s="51">
        <v>458355</v>
      </c>
      <c r="K277" s="17" t="s">
        <v>25</v>
      </c>
      <c r="L277" s="51">
        <v>450067</v>
      </c>
      <c r="M277" s="17" t="s">
        <v>25</v>
      </c>
      <c r="N277" s="51">
        <v>448071</v>
      </c>
      <c r="O277" s="17" t="s">
        <v>25</v>
      </c>
      <c r="P277" s="51">
        <v>450392</v>
      </c>
      <c r="Q277" s="17" t="s">
        <v>25</v>
      </c>
      <c r="R277" s="51">
        <v>448578</v>
      </c>
      <c r="S277" s="17" t="s">
        <v>25</v>
      </c>
      <c r="T277" s="51">
        <v>441672</v>
      </c>
      <c r="U277" s="17" t="s">
        <v>25</v>
      </c>
      <c r="V277" s="51">
        <v>437783</v>
      </c>
      <c r="W277" s="17" t="s">
        <v>25</v>
      </c>
      <c r="X277" s="51">
        <v>435358</v>
      </c>
      <c r="Y277" s="17" t="s">
        <v>25</v>
      </c>
      <c r="Z277" s="57">
        <v>435266</v>
      </c>
      <c r="AA277" s="32" t="s">
        <v>25</v>
      </c>
      <c r="AB277" s="200"/>
      <c r="AC277" s="201"/>
      <c r="AD277" s="202"/>
      <c r="AE277" s="134"/>
      <c r="AF277" s="42"/>
      <c r="AG277" s="42"/>
      <c r="AH277" s="85"/>
      <c r="AI277" s="39"/>
    </row>
    <row r="278" spans="1:35" ht="25.5" customHeight="1" thickBot="1" thickTop="1">
      <c r="A278" s="167"/>
      <c r="B278" s="174"/>
      <c r="C278" s="94" t="s">
        <v>20</v>
      </c>
      <c r="D278" s="62">
        <f>D277-Z250</f>
        <v>457</v>
      </c>
      <c r="E278" s="25">
        <f>D278/Z250</f>
        <v>0.0009619351525203964</v>
      </c>
      <c r="F278" s="62">
        <f>F277-D277</f>
        <v>-2584</v>
      </c>
      <c r="G278" s="25">
        <f>F278/D277</f>
        <v>-0.005433811175061667</v>
      </c>
      <c r="H278" s="62">
        <f>H277-F277</f>
        <v>-6627</v>
      </c>
      <c r="I278" s="25">
        <f>H278/F277</f>
        <v>-0.014011844628581457</v>
      </c>
      <c r="J278" s="62">
        <f>J277-H277</f>
        <v>-7975</v>
      </c>
      <c r="K278" s="25">
        <f>J278/H277</f>
        <v>-0.017101623313962217</v>
      </c>
      <c r="L278" s="62">
        <f>L277-J277</f>
        <v>-8288</v>
      </c>
      <c r="M278" s="25">
        <f>L278/J277</f>
        <v>-0.0180820543028875</v>
      </c>
      <c r="N278" s="52">
        <f>N277-L277</f>
        <v>-1996</v>
      </c>
      <c r="O278" s="28">
        <f>N278/L277</f>
        <v>-0.004434895248929604</v>
      </c>
      <c r="P278" s="52">
        <f>P277-N277</f>
        <v>2321</v>
      </c>
      <c r="Q278" s="28">
        <f>P278/N277</f>
        <v>0.005179982636680348</v>
      </c>
      <c r="R278" s="52">
        <f>R277-P277</f>
        <v>-1814</v>
      </c>
      <c r="S278" s="28">
        <f>R278/P277</f>
        <v>-0.004027602621716194</v>
      </c>
      <c r="T278" s="52">
        <f>T277-R277</f>
        <v>-6906</v>
      </c>
      <c r="U278" s="28">
        <f>T278/R277</f>
        <v>-0.015395315864799433</v>
      </c>
      <c r="V278" s="52">
        <f>V277-T277</f>
        <v>-3889</v>
      </c>
      <c r="W278" s="28">
        <f>V278/T277</f>
        <v>-0.008805176692205981</v>
      </c>
      <c r="X278" s="52">
        <f>X277-V277</f>
        <v>-2425</v>
      </c>
      <c r="Y278" s="28">
        <f>X278/V277</f>
        <v>-0.005539274023888548</v>
      </c>
      <c r="Z278" s="58">
        <f>Z277-X277</f>
        <v>-92</v>
      </c>
      <c r="AA278" s="33">
        <f>Z278/X277</f>
        <v>-0.0002113203386638123</v>
      </c>
      <c r="AB278" s="125"/>
      <c r="AC278" s="44"/>
      <c r="AD278" s="69"/>
      <c r="AE278" s="42"/>
      <c r="AF278" s="42"/>
      <c r="AG278" s="42"/>
      <c r="AH278" s="115"/>
      <c r="AI278" s="107"/>
    </row>
    <row r="279" spans="1:36" ht="40.5" customHeight="1" thickBot="1" thickTop="1">
      <c r="A279" s="167"/>
      <c r="B279" s="175"/>
      <c r="C279" s="95" t="s">
        <v>21</v>
      </c>
      <c r="D279" s="53">
        <f>D277-D250</f>
        <v>-36030</v>
      </c>
      <c r="E279" s="26">
        <f>D279/D250</f>
        <v>-0.07043010647593394</v>
      </c>
      <c r="F279" s="53">
        <f>F277-F250</f>
        <v>-36950</v>
      </c>
      <c r="G279" s="26">
        <f>F279/F250</f>
        <v>-0.072464194451145</v>
      </c>
      <c r="H279" s="53">
        <f>H277-H250</f>
        <v>-35192</v>
      </c>
      <c r="I279" s="26">
        <f>H279/H250</f>
        <v>-0.07017040129844752</v>
      </c>
      <c r="J279" s="53">
        <f>J277-J250</f>
        <v>-37050</v>
      </c>
      <c r="K279" s="26">
        <f>J279/J250</f>
        <v>-0.0747872952432858</v>
      </c>
      <c r="L279" s="53">
        <f>L277-L250</f>
        <v>-37359</v>
      </c>
      <c r="M279" s="26">
        <f>L279/L250</f>
        <v>-0.0766454805447391</v>
      </c>
      <c r="N279" s="53">
        <f>N277-N250</f>
        <v>-37817</v>
      </c>
      <c r="O279" s="26">
        <f>N279/N250</f>
        <v>-0.07783069349315068</v>
      </c>
      <c r="P279" s="53">
        <f>P277-P250</f>
        <v>-35917</v>
      </c>
      <c r="Q279" s="26">
        <f>P279/P250</f>
        <v>-0.0738563341414615</v>
      </c>
      <c r="R279" s="53">
        <f>R277-R250</f>
        <v>-36510</v>
      </c>
      <c r="S279" s="26">
        <f>R279/R250</f>
        <v>-0.07526469424104493</v>
      </c>
      <c r="T279" s="53">
        <f>T277-T250</f>
        <v>-38707</v>
      </c>
      <c r="U279" s="26">
        <f>T279/T250</f>
        <v>-0.08057596189675235</v>
      </c>
      <c r="V279" s="53">
        <f>V277-V250</f>
        <v>-40408</v>
      </c>
      <c r="W279" s="26">
        <f>V279/V250</f>
        <v>-0.08450179949016189</v>
      </c>
      <c r="X279" s="53">
        <f>X277-X250</f>
        <v>-40191</v>
      </c>
      <c r="Y279" s="26">
        <f>X279/X250</f>
        <v>-0.08451495008926525</v>
      </c>
      <c r="Z279" s="58">
        <f>Z277-Z250</f>
        <v>-39818</v>
      </c>
      <c r="AA279" s="33">
        <f>Z279/Z250</f>
        <v>-0.08381254683382307</v>
      </c>
      <c r="AB279" s="143"/>
      <c r="AC279" s="29"/>
      <c r="AD279" s="144"/>
      <c r="AE279" s="75" t="s">
        <v>30</v>
      </c>
      <c r="AF279" s="76" t="s">
        <v>31</v>
      </c>
      <c r="AG279" s="77" t="s">
        <v>32</v>
      </c>
      <c r="AH279" s="29"/>
      <c r="AI279" s="107"/>
      <c r="AJ279" s="107"/>
    </row>
    <row r="280" spans="1:36" ht="25.5" customHeight="1" thickBot="1" thickTop="1">
      <c r="A280" s="167" t="s">
        <v>9</v>
      </c>
      <c r="B280" s="170" t="s">
        <v>19</v>
      </c>
      <c r="C280" s="96"/>
      <c r="D280" s="54">
        <v>17635</v>
      </c>
      <c r="E280" s="18" t="s">
        <v>25</v>
      </c>
      <c r="F280" s="54">
        <v>13594</v>
      </c>
      <c r="G280" s="18" t="s">
        <v>25</v>
      </c>
      <c r="H280" s="54">
        <v>13126</v>
      </c>
      <c r="I280" s="18" t="s">
        <v>25</v>
      </c>
      <c r="J280" s="54">
        <v>12430</v>
      </c>
      <c r="K280" s="18" t="s">
        <v>25</v>
      </c>
      <c r="L280" s="54">
        <v>12165</v>
      </c>
      <c r="M280" s="18" t="s">
        <v>25</v>
      </c>
      <c r="N280" s="54">
        <v>16630</v>
      </c>
      <c r="O280" s="18" t="s">
        <v>25</v>
      </c>
      <c r="P280" s="54">
        <v>19546</v>
      </c>
      <c r="Q280" s="18" t="s">
        <v>25</v>
      </c>
      <c r="R280" s="54">
        <v>16616</v>
      </c>
      <c r="S280" s="18" t="s">
        <v>25</v>
      </c>
      <c r="T280" s="54">
        <v>16629</v>
      </c>
      <c r="U280" s="18" t="s">
        <v>25</v>
      </c>
      <c r="V280" s="54">
        <v>17658</v>
      </c>
      <c r="W280" s="18" t="s">
        <v>25</v>
      </c>
      <c r="X280" s="54">
        <v>15333</v>
      </c>
      <c r="Y280" s="18" t="s">
        <v>25</v>
      </c>
      <c r="Z280" s="57">
        <v>15447</v>
      </c>
      <c r="AA280" s="32" t="s">
        <v>25</v>
      </c>
      <c r="AB280" s="27">
        <f>D280+F280+H280+J280+L280+N280+P280+R280+T280+V280+X280+Z280</f>
        <v>186809</v>
      </c>
      <c r="AC280" s="138"/>
      <c r="AD280" s="139"/>
      <c r="AE280" s="119">
        <v>120722</v>
      </c>
      <c r="AF280" s="120">
        <v>62450</v>
      </c>
      <c r="AG280" s="120">
        <v>3637</v>
      </c>
      <c r="AH280" s="21" t="s">
        <v>109</v>
      </c>
      <c r="AI280" s="24">
        <v>0.0217</v>
      </c>
      <c r="AJ280" s="107"/>
    </row>
    <row r="281" spans="1:36" ht="25.5" customHeight="1" thickBot="1" thickTop="1">
      <c r="A281" s="167"/>
      <c r="B281" s="170"/>
      <c r="C281" s="94" t="s">
        <v>20</v>
      </c>
      <c r="D281" s="62">
        <f>D280-Z253</f>
        <v>2519</v>
      </c>
      <c r="E281" s="25">
        <f>D281/Z253</f>
        <v>0.16664461497750727</v>
      </c>
      <c r="F281" s="62">
        <f>F280-D280</f>
        <v>-4041</v>
      </c>
      <c r="G281" s="25">
        <f>F281/D280</f>
        <v>-0.22914658349872413</v>
      </c>
      <c r="H281" s="62">
        <f>H280-F280</f>
        <v>-468</v>
      </c>
      <c r="I281" s="25">
        <f>H281/F280</f>
        <v>-0.03442695306752979</v>
      </c>
      <c r="J281" s="62">
        <f>J280-H280</f>
        <v>-696</v>
      </c>
      <c r="K281" s="25">
        <f>J281/H280</f>
        <v>-0.05302453146426939</v>
      </c>
      <c r="L281" s="62">
        <f>L280-J280</f>
        <v>-265</v>
      </c>
      <c r="M281" s="25">
        <f>L281/J280</f>
        <v>-0.021319388576025743</v>
      </c>
      <c r="N281" s="52">
        <f>N280-L280</f>
        <v>4465</v>
      </c>
      <c r="O281" s="28">
        <f>N281/L280</f>
        <v>0.3670365803534731</v>
      </c>
      <c r="P281" s="52">
        <f>P280-N280</f>
        <v>2916</v>
      </c>
      <c r="Q281" s="28">
        <f>P281/N280</f>
        <v>0.17534576067348165</v>
      </c>
      <c r="R281" s="52">
        <f>R280-P280</f>
        <v>-2930</v>
      </c>
      <c r="S281" s="28">
        <f>R281/P280</f>
        <v>-0.14990279341041646</v>
      </c>
      <c r="T281" s="52">
        <f>T280-R280</f>
        <v>13</v>
      </c>
      <c r="U281" s="28">
        <f>T281/R280</f>
        <v>0.0007823784304285027</v>
      </c>
      <c r="V281" s="52">
        <f>V280-T280</f>
        <v>1029</v>
      </c>
      <c r="W281" s="28">
        <f>V281/T280</f>
        <v>0.06187984845751398</v>
      </c>
      <c r="X281" s="52">
        <f>X280-V280</f>
        <v>-2325</v>
      </c>
      <c r="Y281" s="28">
        <f>X281/V280</f>
        <v>-0.13166836561331974</v>
      </c>
      <c r="Z281" s="58">
        <f>Z280-X280</f>
        <v>114</v>
      </c>
      <c r="AA281" s="33">
        <f>Z281/X280</f>
        <v>0.007434944237918215</v>
      </c>
      <c r="AB281" s="126">
        <f>D280+F280+H280+J280+L280+N280+P280+R280+T280+V280+X280+Z280</f>
        <v>186809</v>
      </c>
      <c r="AC281" s="127"/>
      <c r="AD281" s="133"/>
      <c r="AE281" s="121"/>
      <c r="AF281" s="121"/>
      <c r="AG281" s="121"/>
      <c r="AH281" s="127">
        <f>AB280-AB254</f>
        <v>3966</v>
      </c>
      <c r="AI281" s="128">
        <f>AH281/AB254</f>
        <v>0.021690740143182948</v>
      </c>
      <c r="AJ281" s="107"/>
    </row>
    <row r="282" spans="1:36" ht="42" customHeight="1" thickBot="1" thickTop="1">
      <c r="A282" s="167"/>
      <c r="B282" s="170"/>
      <c r="C282" s="95" t="s">
        <v>21</v>
      </c>
      <c r="D282" s="53">
        <f>D280-D253</f>
        <v>922</v>
      </c>
      <c r="E282" s="26">
        <f>D282/D253</f>
        <v>0.055166636749835456</v>
      </c>
      <c r="F282" s="53">
        <f>F280-F253</f>
        <v>-518</v>
      </c>
      <c r="G282" s="26">
        <f>F282/F253</f>
        <v>-0.03670634920634921</v>
      </c>
      <c r="H282" s="53">
        <f>H280-H253</f>
        <v>111</v>
      </c>
      <c r="I282" s="26">
        <f>H282/H253</f>
        <v>0.008528620822128314</v>
      </c>
      <c r="J282" s="53">
        <f>J280-J253</f>
        <v>700</v>
      </c>
      <c r="K282" s="26">
        <f>J282/J253</f>
        <v>0.059676044330775786</v>
      </c>
      <c r="L282" s="53">
        <f>L280-L253</f>
        <v>341</v>
      </c>
      <c r="M282" s="26">
        <f>L282/L253</f>
        <v>0.028839648173207038</v>
      </c>
      <c r="N282" s="53">
        <f>N280-N253</f>
        <v>371</v>
      </c>
      <c r="O282" s="26">
        <f>N282/N253</f>
        <v>0.022818131496401994</v>
      </c>
      <c r="P282" s="53">
        <f>P280-P253</f>
        <v>1296</v>
      </c>
      <c r="Q282" s="26">
        <f>P282/P253</f>
        <v>0.07101369863013698</v>
      </c>
      <c r="R282" s="53">
        <f>R280-R253</f>
        <v>165</v>
      </c>
      <c r="S282" s="26">
        <f>R282/R253</f>
        <v>0.010029785423378517</v>
      </c>
      <c r="T282" s="53">
        <f>T280-T253</f>
        <v>-547</v>
      </c>
      <c r="U282" s="26">
        <f>T282/T253</f>
        <v>-0.031846762925011644</v>
      </c>
      <c r="V282" s="53">
        <f>V280-V253</f>
        <v>630</v>
      </c>
      <c r="W282" s="26">
        <f>V282/V253</f>
        <v>0.03699788583509514</v>
      </c>
      <c r="X282" s="53">
        <f>X280-X253</f>
        <v>164</v>
      </c>
      <c r="Y282" s="26">
        <f>X282/X253</f>
        <v>0.010811523501878832</v>
      </c>
      <c r="Z282" s="58">
        <f>Z280-Z253</f>
        <v>331</v>
      </c>
      <c r="AA282" s="33">
        <f>Z282/Z253</f>
        <v>0.021897327335273883</v>
      </c>
      <c r="AB282" s="136"/>
      <c r="AC282" s="127"/>
      <c r="AD282" s="137"/>
      <c r="AE282" s="75" t="s">
        <v>30</v>
      </c>
      <c r="AF282" s="76" t="s">
        <v>31</v>
      </c>
      <c r="AG282" s="77" t="s">
        <v>32</v>
      </c>
      <c r="AH282" s="106"/>
      <c r="AI282" s="3"/>
      <c r="AJ282" s="107"/>
    </row>
    <row r="283" spans="1:36" ht="25.5" customHeight="1" thickBot="1" thickTop="1">
      <c r="A283" s="167" t="s">
        <v>10</v>
      </c>
      <c r="B283" s="170" t="s">
        <v>17</v>
      </c>
      <c r="C283" s="97"/>
      <c r="D283" s="55">
        <v>9645</v>
      </c>
      <c r="E283" s="18" t="s">
        <v>25</v>
      </c>
      <c r="F283" s="55">
        <v>9998</v>
      </c>
      <c r="G283" s="18" t="s">
        <v>25</v>
      </c>
      <c r="H283" s="55">
        <v>12512</v>
      </c>
      <c r="I283" s="18" t="s">
        <v>25</v>
      </c>
      <c r="J283" s="55">
        <v>14248</v>
      </c>
      <c r="K283" s="18" t="s">
        <v>25</v>
      </c>
      <c r="L283" s="55">
        <v>14571</v>
      </c>
      <c r="M283" s="18" t="s">
        <v>25</v>
      </c>
      <c r="N283" s="55">
        <v>12572</v>
      </c>
      <c r="O283" s="18" t="s">
        <v>25</v>
      </c>
      <c r="P283" s="55">
        <v>11066</v>
      </c>
      <c r="Q283" s="18" t="s">
        <v>25</v>
      </c>
      <c r="R283" s="55">
        <v>10176</v>
      </c>
      <c r="S283" s="18" t="s">
        <v>25</v>
      </c>
      <c r="T283" s="55">
        <v>15963</v>
      </c>
      <c r="U283" s="18" t="s">
        <v>25</v>
      </c>
      <c r="V283" s="55">
        <v>12793</v>
      </c>
      <c r="W283" s="18" t="s">
        <v>25</v>
      </c>
      <c r="X283" s="55">
        <v>9976</v>
      </c>
      <c r="Y283" s="18" t="s">
        <v>25</v>
      </c>
      <c r="Z283" s="57">
        <v>8505</v>
      </c>
      <c r="AA283" s="32" t="s">
        <v>25</v>
      </c>
      <c r="AB283" s="27">
        <f>D283+F283+H283+J283+L283+N283+P283+R283+T283+V283+X283+Z283</f>
        <v>142025</v>
      </c>
      <c r="AC283" s="138"/>
      <c r="AD283" s="139"/>
      <c r="AE283" s="122">
        <v>97385</v>
      </c>
      <c r="AF283" s="123">
        <v>42535</v>
      </c>
      <c r="AG283" s="124">
        <v>2105</v>
      </c>
      <c r="AH283" s="21" t="s">
        <v>110</v>
      </c>
      <c r="AI283" s="24">
        <v>0.0142</v>
      </c>
      <c r="AJ283" s="107"/>
    </row>
    <row r="284" spans="1:36" ht="25.5" customHeight="1" thickBot="1" thickTop="1">
      <c r="A284" s="167"/>
      <c r="B284" s="170"/>
      <c r="C284" s="98" t="s">
        <v>20</v>
      </c>
      <c r="D284" s="62">
        <f>D283-Z256</f>
        <v>1119</v>
      </c>
      <c r="E284" s="25">
        <f>D284/Z256</f>
        <v>0.13124560168895144</v>
      </c>
      <c r="F284" s="62">
        <f>F283-D283</f>
        <v>353</v>
      </c>
      <c r="G284" s="25">
        <f>F284/D283</f>
        <v>0.036599274235355105</v>
      </c>
      <c r="H284" s="62">
        <f>H283-F283</f>
        <v>2514</v>
      </c>
      <c r="I284" s="25">
        <f>H284/F283</f>
        <v>0.2514502900580116</v>
      </c>
      <c r="J284" s="62">
        <f>J283-H283</f>
        <v>1736</v>
      </c>
      <c r="K284" s="25">
        <f>J284/H283</f>
        <v>0.1387468030690537</v>
      </c>
      <c r="L284" s="62">
        <f>L283-J283</f>
        <v>323</v>
      </c>
      <c r="M284" s="25">
        <f>L284/J283</f>
        <v>0.022669848399775407</v>
      </c>
      <c r="N284" s="52">
        <f>N283-L283</f>
        <v>-1999</v>
      </c>
      <c r="O284" s="28">
        <f>N284/L283</f>
        <v>-0.13719030951890743</v>
      </c>
      <c r="P284" s="52">
        <f>P283-N283</f>
        <v>-1506</v>
      </c>
      <c r="Q284" s="28">
        <f>P284/N283</f>
        <v>-0.11979000954502068</v>
      </c>
      <c r="R284" s="52">
        <f>R283-P283</f>
        <v>-890</v>
      </c>
      <c r="S284" s="28">
        <f>R284/P283</f>
        <v>-0.08042653171877824</v>
      </c>
      <c r="T284" s="52">
        <f>T283-R283</f>
        <v>5787</v>
      </c>
      <c r="U284" s="28">
        <f>T284/R283</f>
        <v>0.5686910377358491</v>
      </c>
      <c r="V284" s="52">
        <f>V283-T283</f>
        <v>-3170</v>
      </c>
      <c r="W284" s="28">
        <f>V284/T283</f>
        <v>-0.19858422602267745</v>
      </c>
      <c r="X284" s="52">
        <f>X283-V283</f>
        <v>-2817</v>
      </c>
      <c r="Y284" s="28">
        <f>X284/V283</f>
        <v>-0.22019854607988743</v>
      </c>
      <c r="Z284" s="58">
        <f>Z283-X283</f>
        <v>-1471</v>
      </c>
      <c r="AA284" s="33">
        <f>Z284/X283</f>
        <v>-0.14745388933440257</v>
      </c>
      <c r="AB284" s="126">
        <f>D283+F283+H283+J283+L283+N283+P283+R283+T283+V283+X283+Z283</f>
        <v>142025</v>
      </c>
      <c r="AC284" s="127"/>
      <c r="AD284" s="133"/>
      <c r="AE284" s="121"/>
      <c r="AF284" s="121"/>
      <c r="AG284" s="121"/>
      <c r="AH284" s="127">
        <f>AB283-AB257</f>
        <v>1982</v>
      </c>
      <c r="AI284" s="128">
        <f>AH284/AB257</f>
        <v>0.014152795926965289</v>
      </c>
      <c r="AJ284" s="107"/>
    </row>
    <row r="285" spans="1:36" ht="41.25" customHeight="1" thickBot="1" thickTop="1">
      <c r="A285" s="167"/>
      <c r="B285" s="170"/>
      <c r="C285" s="95" t="s">
        <v>21</v>
      </c>
      <c r="D285" s="53">
        <f>D283-D256</f>
        <v>1230</v>
      </c>
      <c r="E285" s="26">
        <f>D285/D256</f>
        <v>0.14616755793226383</v>
      </c>
      <c r="F285" s="53">
        <f>F283-F256</f>
        <v>630</v>
      </c>
      <c r="G285" s="26">
        <f>F285/F256</f>
        <v>0.06725021349274125</v>
      </c>
      <c r="H285" s="53">
        <f>H283-H256</f>
        <v>-2758</v>
      </c>
      <c r="I285" s="26">
        <f>H285/H256</f>
        <v>-0.18061558611656844</v>
      </c>
      <c r="J285" s="53">
        <f>J283-J256</f>
        <v>2337</v>
      </c>
      <c r="K285" s="26">
        <f>J285/J256</f>
        <v>0.19620518848123583</v>
      </c>
      <c r="L285" s="53">
        <f>L283-L256</f>
        <v>1152</v>
      </c>
      <c r="M285" s="26">
        <f>L285/L256</f>
        <v>0.08584842387659289</v>
      </c>
      <c r="N285" s="53">
        <f>N283-N256</f>
        <v>763</v>
      </c>
      <c r="O285" s="26">
        <f>N285/N256</f>
        <v>0.06461173681090694</v>
      </c>
      <c r="P285" s="53">
        <f>P283-P256</f>
        <v>-955</v>
      </c>
      <c r="Q285" s="26">
        <f>P285/P256</f>
        <v>-0.07944430579818651</v>
      </c>
      <c r="R285" s="53">
        <f>R283-R256</f>
        <v>-949</v>
      </c>
      <c r="S285" s="26">
        <f>R285/R256</f>
        <v>-0.08530337078651686</v>
      </c>
      <c r="T285" s="53">
        <f>T283-T256</f>
        <v>765</v>
      </c>
      <c r="U285" s="26">
        <f>T285/T256</f>
        <v>0.050335570469798654</v>
      </c>
      <c r="V285" s="53">
        <f>V283-V256</f>
        <v>1109</v>
      </c>
      <c r="W285" s="26">
        <f>V285/V256</f>
        <v>0.09491612461485792</v>
      </c>
      <c r="X285" s="53">
        <f>X283-X256</f>
        <v>-1321</v>
      </c>
      <c r="Y285" s="26">
        <f>X285/X256</f>
        <v>-0.11693369921218022</v>
      </c>
      <c r="Z285" s="58">
        <f>Z283-Z256</f>
        <v>-21</v>
      </c>
      <c r="AA285" s="33">
        <f>Z285/Z256</f>
        <v>-0.0024630541871921183</v>
      </c>
      <c r="AB285" s="136"/>
      <c r="AC285" s="127"/>
      <c r="AD285" s="137"/>
      <c r="AE285" s="75" t="s">
        <v>30</v>
      </c>
      <c r="AF285" s="76" t="s">
        <v>31</v>
      </c>
      <c r="AG285" s="77" t="s">
        <v>32</v>
      </c>
      <c r="AH285" s="127"/>
      <c r="AI285" s="3"/>
      <c r="AJ285" s="107"/>
    </row>
    <row r="286" spans="1:36" ht="25.5" customHeight="1" thickBot="1" thickTop="1">
      <c r="A286" s="167" t="s">
        <v>11</v>
      </c>
      <c r="B286" s="170" t="s">
        <v>18</v>
      </c>
      <c r="C286" s="97"/>
      <c r="D286" s="55">
        <v>5612</v>
      </c>
      <c r="E286" s="18" t="s">
        <v>25</v>
      </c>
      <c r="F286" s="55">
        <v>5211</v>
      </c>
      <c r="G286" s="18" t="s">
        <v>25</v>
      </c>
      <c r="H286" s="55">
        <v>5677</v>
      </c>
      <c r="I286" s="18" t="s">
        <v>25</v>
      </c>
      <c r="J286" s="55">
        <v>5668</v>
      </c>
      <c r="K286" s="18" t="s">
        <v>25</v>
      </c>
      <c r="L286" s="55">
        <v>6133</v>
      </c>
      <c r="M286" s="18" t="s">
        <v>25</v>
      </c>
      <c r="N286" s="55">
        <v>4275</v>
      </c>
      <c r="O286" s="18" t="s">
        <v>25</v>
      </c>
      <c r="P286" s="55">
        <v>4015</v>
      </c>
      <c r="Q286" s="18" t="s">
        <v>25</v>
      </c>
      <c r="R286" s="55">
        <v>4284</v>
      </c>
      <c r="S286" s="18" t="s">
        <v>25</v>
      </c>
      <c r="T286" s="55">
        <v>6794</v>
      </c>
      <c r="U286" s="18" t="s">
        <v>25</v>
      </c>
      <c r="V286" s="55">
        <v>5054</v>
      </c>
      <c r="W286" s="18" t="s">
        <v>25</v>
      </c>
      <c r="X286" s="55">
        <v>3770</v>
      </c>
      <c r="Y286" s="18" t="s">
        <v>25</v>
      </c>
      <c r="Z286" s="57">
        <v>3587</v>
      </c>
      <c r="AA286" s="32" t="s">
        <v>25</v>
      </c>
      <c r="AB286" s="27">
        <f>D286+F286+H286+J286+L286+N286+P286+R286+T286+V286+X286+Z286</f>
        <v>60080</v>
      </c>
      <c r="AC286" s="138"/>
      <c r="AD286" s="139"/>
      <c r="AE286" s="122">
        <v>47555</v>
      </c>
      <c r="AF286" s="123">
        <v>12525</v>
      </c>
      <c r="AG286" s="124">
        <v>0</v>
      </c>
      <c r="AH286" s="21" t="s">
        <v>111</v>
      </c>
      <c r="AI286" s="24">
        <v>-0.0198</v>
      </c>
      <c r="AJ286" s="107"/>
    </row>
    <row r="287" spans="1:36" ht="25.5" customHeight="1" thickBot="1" thickTop="1">
      <c r="A287" s="167"/>
      <c r="B287" s="170"/>
      <c r="C287" s="98" t="s">
        <v>20</v>
      </c>
      <c r="D287" s="62">
        <f>D286-Z259</f>
        <v>996</v>
      </c>
      <c r="E287" s="25">
        <f>D287/Z259</f>
        <v>0.21577123050259966</v>
      </c>
      <c r="F287" s="62">
        <f>F286-D286</f>
        <v>-401</v>
      </c>
      <c r="G287" s="25">
        <f>F287/D286</f>
        <v>-0.07145402708481825</v>
      </c>
      <c r="H287" s="62">
        <f>H286-F286</f>
        <v>466</v>
      </c>
      <c r="I287" s="25">
        <f>H287/F286</f>
        <v>0.08942621377854539</v>
      </c>
      <c r="J287" s="62">
        <f>J286-H286</f>
        <v>-9</v>
      </c>
      <c r="K287" s="25">
        <f>J287/H286</f>
        <v>-0.0015853443720274794</v>
      </c>
      <c r="L287" s="62">
        <f>L286-J286</f>
        <v>465</v>
      </c>
      <c r="M287" s="25">
        <f>L287/J286</f>
        <v>0.08203952011291461</v>
      </c>
      <c r="N287" s="52">
        <f>N286-L286</f>
        <v>-1858</v>
      </c>
      <c r="O287" s="28">
        <f>N287/L286</f>
        <v>-0.30295124735039947</v>
      </c>
      <c r="P287" s="52">
        <f>P286-N286</f>
        <v>-260</v>
      </c>
      <c r="Q287" s="28">
        <f>P287/N286</f>
        <v>-0.0608187134502924</v>
      </c>
      <c r="R287" s="52">
        <f>R286-P286</f>
        <v>269</v>
      </c>
      <c r="S287" s="28">
        <f>R287/P286</f>
        <v>0.06699875466998755</v>
      </c>
      <c r="T287" s="52">
        <f>T286-R286</f>
        <v>2510</v>
      </c>
      <c r="U287" s="28">
        <f>T287/R286</f>
        <v>0.5859010270774977</v>
      </c>
      <c r="V287" s="52">
        <f>V286-T286</f>
        <v>-1740</v>
      </c>
      <c r="W287" s="28">
        <f>V287/T286</f>
        <v>-0.2561083308801884</v>
      </c>
      <c r="X287" s="52">
        <f>X286-V286</f>
        <v>-1284</v>
      </c>
      <c r="Y287" s="28">
        <f>X287/V286</f>
        <v>-0.25405619311436484</v>
      </c>
      <c r="Z287" s="58">
        <f>Z286-X286</f>
        <v>-183</v>
      </c>
      <c r="AA287" s="33">
        <f>Z287/X286</f>
        <v>-0.048541114058355435</v>
      </c>
      <c r="AB287" s="126">
        <f>D286+F286+H286+J286+L286+N286+P286+R286+T286+V286+X286+Z286</f>
        <v>60080</v>
      </c>
      <c r="AC287" s="127"/>
      <c r="AD287" s="133"/>
      <c r="AE287" s="121"/>
      <c r="AF287" s="121"/>
      <c r="AG287" s="121"/>
      <c r="AH287" s="127">
        <f>AB286-AB260</f>
        <v>-1216</v>
      </c>
      <c r="AI287" s="128">
        <f>AH287/AB260</f>
        <v>-0.019838162359697206</v>
      </c>
      <c r="AJ287" s="107"/>
    </row>
    <row r="288" spans="1:36" ht="42.75" customHeight="1" thickBot="1" thickTop="1">
      <c r="A288" s="167"/>
      <c r="B288" s="170"/>
      <c r="C288" s="95" t="s">
        <v>21</v>
      </c>
      <c r="D288" s="53">
        <f>D286-D259</f>
        <v>2199</v>
      </c>
      <c r="E288" s="26">
        <f>D288/D259</f>
        <v>0.6443012012891884</v>
      </c>
      <c r="F288" s="53">
        <f>F286-F259</f>
        <v>1883</v>
      </c>
      <c r="G288" s="26">
        <f>F288/F259</f>
        <v>0.5658052884615384</v>
      </c>
      <c r="H288" s="53">
        <f>H286-H259</f>
        <v>-682</v>
      </c>
      <c r="I288" s="26">
        <f>H288/H259</f>
        <v>-0.10724956754206637</v>
      </c>
      <c r="J288" s="53">
        <f>J286-J259</f>
        <v>-625</v>
      </c>
      <c r="K288" s="26">
        <f>J288/J259</f>
        <v>-0.09931670109645638</v>
      </c>
      <c r="L288" s="53">
        <f>L286-L259</f>
        <v>449</v>
      </c>
      <c r="M288" s="26">
        <f>L288/L259</f>
        <v>0.07899366643209008</v>
      </c>
      <c r="N288" s="53">
        <f>N286-N259</f>
        <v>-788</v>
      </c>
      <c r="O288" s="26">
        <f>N288/N259</f>
        <v>-0.15563894923958127</v>
      </c>
      <c r="P288" s="53">
        <f>P286-P259</f>
        <v>-1234</v>
      </c>
      <c r="Q288" s="26">
        <f>P288/P259</f>
        <v>-0.23509239855210518</v>
      </c>
      <c r="R288" s="53">
        <f>R286-R259</f>
        <v>-776</v>
      </c>
      <c r="S288" s="26">
        <f>R288/R259</f>
        <v>-0.1533596837944664</v>
      </c>
      <c r="T288" s="53">
        <f>T286-T259</f>
        <v>799</v>
      </c>
      <c r="U288" s="26">
        <f>T288/T259</f>
        <v>0.13327773144286906</v>
      </c>
      <c r="V288" s="53">
        <f>V286-V259</f>
        <v>-1078</v>
      </c>
      <c r="W288" s="26">
        <f>V288/V259</f>
        <v>-0.17579908675799086</v>
      </c>
      <c r="X288" s="53">
        <f>X286-X259</f>
        <v>-334</v>
      </c>
      <c r="Y288" s="26">
        <f>X288/X259</f>
        <v>-0.0813840155945419</v>
      </c>
      <c r="Z288" s="58">
        <f>Z286-Z259</f>
        <v>-1029</v>
      </c>
      <c r="AA288" s="33">
        <f>Z288/Z259</f>
        <v>-0.2229202772963605</v>
      </c>
      <c r="AB288" s="136"/>
      <c r="AC288" s="127"/>
      <c r="AD288" s="137"/>
      <c r="AE288" s="75" t="s">
        <v>30</v>
      </c>
      <c r="AF288" s="76" t="s">
        <v>31</v>
      </c>
      <c r="AG288" s="77" t="s">
        <v>32</v>
      </c>
      <c r="AH288" s="106"/>
      <c r="AI288" s="3"/>
      <c r="AJ288" s="107"/>
    </row>
    <row r="289" spans="1:36" ht="25.5" customHeight="1" thickBot="1" thickTop="1">
      <c r="A289" s="167" t="s">
        <v>12</v>
      </c>
      <c r="B289" s="170" t="s">
        <v>16</v>
      </c>
      <c r="C289" s="97"/>
      <c r="D289" s="55">
        <v>9648</v>
      </c>
      <c r="E289" s="18" t="s">
        <v>25</v>
      </c>
      <c r="F289" s="55">
        <v>9137</v>
      </c>
      <c r="G289" s="18" t="s">
        <v>25</v>
      </c>
      <c r="H289" s="55">
        <v>8784</v>
      </c>
      <c r="I289" s="18" t="s">
        <v>25</v>
      </c>
      <c r="J289" s="55">
        <v>11048</v>
      </c>
      <c r="K289" s="18" t="s">
        <v>25</v>
      </c>
      <c r="L289" s="55">
        <v>8689</v>
      </c>
      <c r="M289" s="18" t="s">
        <v>25</v>
      </c>
      <c r="N289" s="55">
        <v>9035</v>
      </c>
      <c r="O289" s="18" t="s">
        <v>25</v>
      </c>
      <c r="P289" s="55">
        <v>11529</v>
      </c>
      <c r="Q289" s="18" t="s">
        <v>25</v>
      </c>
      <c r="R289" s="55">
        <v>11521</v>
      </c>
      <c r="S289" s="18" t="s">
        <v>25</v>
      </c>
      <c r="T289" s="55">
        <v>10025</v>
      </c>
      <c r="U289" s="18" t="s">
        <v>25</v>
      </c>
      <c r="V289" s="55">
        <v>11350</v>
      </c>
      <c r="W289" s="18" t="s">
        <v>25</v>
      </c>
      <c r="X289" s="55">
        <v>10303</v>
      </c>
      <c r="Y289" s="18" t="s">
        <v>25</v>
      </c>
      <c r="Z289" s="57">
        <v>11095</v>
      </c>
      <c r="AA289" s="32" t="s">
        <v>25</v>
      </c>
      <c r="AB289" s="27">
        <f>D289+F289+H289+J289+L289+N289+P289+R289+T289+V289+X289+Z289</f>
        <v>122164</v>
      </c>
      <c r="AC289" s="138"/>
      <c r="AD289" s="139"/>
      <c r="AE289" s="122">
        <v>78867</v>
      </c>
      <c r="AF289" s="123">
        <v>42850</v>
      </c>
      <c r="AG289" s="124">
        <v>447</v>
      </c>
      <c r="AH289" s="21" t="s">
        <v>112</v>
      </c>
      <c r="AI289" s="24">
        <v>0.0489</v>
      </c>
      <c r="AJ289" s="107"/>
    </row>
    <row r="290" spans="1:36" ht="25.5" customHeight="1" thickBot="1" thickTop="1">
      <c r="A290" s="167"/>
      <c r="B290" s="170"/>
      <c r="C290" s="98" t="s">
        <v>20</v>
      </c>
      <c r="D290" s="62">
        <f>D289-Z262</f>
        <v>-601</v>
      </c>
      <c r="E290" s="25">
        <f>D290/Z262</f>
        <v>-0.05863986730412723</v>
      </c>
      <c r="F290" s="62">
        <f>F289-D289</f>
        <v>-511</v>
      </c>
      <c r="G290" s="25">
        <f>F290/D289</f>
        <v>-0.052964344941956884</v>
      </c>
      <c r="H290" s="62">
        <f>H289-F289</f>
        <v>-353</v>
      </c>
      <c r="I290" s="25">
        <f>H290/F289</f>
        <v>-0.03863412498631936</v>
      </c>
      <c r="J290" s="62">
        <f>J289-H289</f>
        <v>2264</v>
      </c>
      <c r="K290" s="25">
        <f>J290/H289</f>
        <v>0.25774134790528236</v>
      </c>
      <c r="L290" s="62">
        <f>L289-J289</f>
        <v>-2359</v>
      </c>
      <c r="M290" s="25">
        <f>L290/J289</f>
        <v>-0.2135228095582911</v>
      </c>
      <c r="N290" s="52">
        <f>N289-L289</f>
        <v>346</v>
      </c>
      <c r="O290" s="28">
        <f>N290/L289</f>
        <v>0.03982046265393026</v>
      </c>
      <c r="P290" s="52">
        <f>P289-N289</f>
        <v>2494</v>
      </c>
      <c r="Q290" s="28">
        <f>P290/N289</f>
        <v>0.2760376314333149</v>
      </c>
      <c r="R290" s="52">
        <f>R289-P289</f>
        <v>-8</v>
      </c>
      <c r="S290" s="28">
        <f>R290/P289</f>
        <v>-0.0006939023332465955</v>
      </c>
      <c r="T290" s="52">
        <f>T289-R289</f>
        <v>-1496</v>
      </c>
      <c r="U290" s="28">
        <f>T290/R289</f>
        <v>-0.12984983942366113</v>
      </c>
      <c r="V290" s="52">
        <f>V289-T289</f>
        <v>1325</v>
      </c>
      <c r="W290" s="28">
        <f>V290/T289</f>
        <v>0.13216957605985039</v>
      </c>
      <c r="X290" s="52">
        <f>X289-V289</f>
        <v>-1047</v>
      </c>
      <c r="Y290" s="28">
        <f>X290/V289</f>
        <v>-0.09224669603524228</v>
      </c>
      <c r="Z290" s="58">
        <f>Z289-X289</f>
        <v>792</v>
      </c>
      <c r="AA290" s="33">
        <f>Z290/X289</f>
        <v>0.07687081432592449</v>
      </c>
      <c r="AB290" s="126">
        <f>D289+F289+H289+J289+L289+N289+P289+R289+T289+V289+X289+Z289</f>
        <v>122164</v>
      </c>
      <c r="AC290" s="9"/>
      <c r="AD290" s="73"/>
      <c r="AE290" s="102"/>
      <c r="AF290" s="107"/>
      <c r="AG290" s="107"/>
      <c r="AH290" s="9">
        <f>AB289-AB263</f>
        <v>5699</v>
      </c>
      <c r="AI290" s="128">
        <f>AH290/AB263</f>
        <v>0.0489331558837419</v>
      </c>
      <c r="AJ290" s="107"/>
    </row>
    <row r="291" spans="1:36" ht="39.75" customHeight="1" thickBot="1" thickTop="1">
      <c r="A291" s="167"/>
      <c r="B291" s="170"/>
      <c r="C291" s="95" t="s">
        <v>21</v>
      </c>
      <c r="D291" s="53">
        <f>D289-D262</f>
        <v>-2419</v>
      </c>
      <c r="E291" s="26">
        <f>D291/D262</f>
        <v>-0.2004640755780227</v>
      </c>
      <c r="F291" s="53">
        <f>F289-F262</f>
        <v>134</v>
      </c>
      <c r="G291" s="26">
        <f>F291/F262</f>
        <v>0.014883927579695658</v>
      </c>
      <c r="H291" s="53">
        <f>H289-H262</f>
        <v>342</v>
      </c>
      <c r="I291" s="26">
        <f>H291/H262</f>
        <v>0.04051172707889126</v>
      </c>
      <c r="J291" s="53">
        <f>J289-J262</f>
        <v>3059</v>
      </c>
      <c r="K291" s="26">
        <f>J291/J262</f>
        <v>0.3829014895481287</v>
      </c>
      <c r="L291" s="53">
        <f>L289-L262</f>
        <v>299</v>
      </c>
      <c r="M291" s="26">
        <f>L291/L262</f>
        <v>0.03563766388557807</v>
      </c>
      <c r="N291" s="53">
        <f>N289-N262</f>
        <v>412</v>
      </c>
      <c r="O291" s="26">
        <f>N291/N262</f>
        <v>0.047779195175692915</v>
      </c>
      <c r="P291" s="53">
        <f>P289-P262</f>
        <v>1171</v>
      </c>
      <c r="Q291" s="26">
        <f>P291/P262</f>
        <v>0.11305271287893416</v>
      </c>
      <c r="R291" s="53">
        <f>R289-R262</f>
        <v>748</v>
      </c>
      <c r="S291" s="26">
        <f>R291/R262</f>
        <v>0.06943284136266592</v>
      </c>
      <c r="T291" s="53">
        <f>T289-T262</f>
        <v>-289</v>
      </c>
      <c r="U291" s="26">
        <f>T291/T262</f>
        <v>-0.028020166763622262</v>
      </c>
      <c r="V291" s="53">
        <f>V289-V262</f>
        <v>899</v>
      </c>
      <c r="W291" s="26">
        <f>V291/V262</f>
        <v>0.08602047650942493</v>
      </c>
      <c r="X291" s="53">
        <f>X289-X262</f>
        <v>497</v>
      </c>
      <c r="Y291" s="26">
        <f>X291/X262</f>
        <v>0.05068325514990822</v>
      </c>
      <c r="Z291" s="58">
        <f>Z289-Z262</f>
        <v>846</v>
      </c>
      <c r="AA291" s="33">
        <f>Z291/Z262</f>
        <v>0.0825446385013172</v>
      </c>
      <c r="AB291" s="143"/>
      <c r="AC291" s="115"/>
      <c r="AD291" s="144"/>
      <c r="AE291" s="107"/>
      <c r="AF291" s="107"/>
      <c r="AG291" s="107"/>
      <c r="AH291" s="115"/>
      <c r="AI291" s="107"/>
      <c r="AJ291" s="107"/>
    </row>
    <row r="292" spans="1:36" ht="25.5" customHeight="1" thickBot="1">
      <c r="A292" s="171" t="s">
        <v>13</v>
      </c>
      <c r="B292" s="212"/>
      <c r="C292" s="212"/>
      <c r="D292" s="212"/>
      <c r="E292" s="212"/>
      <c r="F292" s="212"/>
      <c r="G292" s="212"/>
      <c r="H292" s="212"/>
      <c r="I292" s="212"/>
      <c r="J292" s="212"/>
      <c r="K292" s="212"/>
      <c r="L292" s="212"/>
      <c r="M292" s="212"/>
      <c r="N292" s="212"/>
      <c r="O292" s="212"/>
      <c r="P292" s="212"/>
      <c r="Q292" s="212"/>
      <c r="R292" s="212"/>
      <c r="S292" s="212"/>
      <c r="T292" s="212"/>
      <c r="U292" s="212"/>
      <c r="V292" s="212"/>
      <c r="W292" s="212"/>
      <c r="X292" s="212"/>
      <c r="Y292" s="212"/>
      <c r="Z292" s="212"/>
      <c r="AA292" s="212"/>
      <c r="AB292" s="8"/>
      <c r="AC292" s="7"/>
      <c r="AD292" s="74"/>
      <c r="AH292" s="115"/>
      <c r="AI292" s="107"/>
      <c r="AJ292" s="107"/>
    </row>
    <row r="293" spans="1:34" ht="25.5" customHeight="1" thickBot="1">
      <c r="A293" s="167" t="s">
        <v>14</v>
      </c>
      <c r="B293" s="173" t="s">
        <v>15</v>
      </c>
      <c r="C293" s="4"/>
      <c r="D293" s="55">
        <v>14037</v>
      </c>
      <c r="E293" s="18" t="s">
        <v>25</v>
      </c>
      <c r="F293" s="55">
        <v>14466</v>
      </c>
      <c r="G293" s="18" t="s">
        <v>25</v>
      </c>
      <c r="H293" s="55">
        <v>13970</v>
      </c>
      <c r="I293" s="18" t="s">
        <v>25</v>
      </c>
      <c r="J293" s="55">
        <v>12744</v>
      </c>
      <c r="K293" s="18" t="s">
        <v>25</v>
      </c>
      <c r="L293" s="55">
        <v>11947</v>
      </c>
      <c r="M293" s="18" t="s">
        <v>25</v>
      </c>
      <c r="N293" s="55">
        <v>11596</v>
      </c>
      <c r="O293" s="18" t="s">
        <v>25</v>
      </c>
      <c r="P293" s="55">
        <v>11873</v>
      </c>
      <c r="Q293" s="18" t="s">
        <v>25</v>
      </c>
      <c r="R293" s="55">
        <v>12351</v>
      </c>
      <c r="S293" s="18" t="s">
        <v>25</v>
      </c>
      <c r="T293" s="55">
        <v>12156</v>
      </c>
      <c r="U293" s="18" t="s">
        <v>25</v>
      </c>
      <c r="V293" s="55">
        <v>10758</v>
      </c>
      <c r="W293" s="18" t="s">
        <v>25</v>
      </c>
      <c r="X293" s="55">
        <v>11460</v>
      </c>
      <c r="Y293" s="18" t="s">
        <v>25</v>
      </c>
      <c r="Z293" s="57">
        <v>12262</v>
      </c>
      <c r="AA293" s="32" t="s">
        <v>25</v>
      </c>
      <c r="AB293" s="103"/>
      <c r="AC293" s="7"/>
      <c r="AD293" s="74"/>
      <c r="AE293" s="107"/>
      <c r="AF293" s="102"/>
      <c r="AH293" s="64"/>
    </row>
    <row r="294" spans="1:34" ht="25.5" customHeight="1" thickBot="1" thickTop="1">
      <c r="A294" s="167"/>
      <c r="B294" s="174"/>
      <c r="C294" s="98" t="s">
        <v>20</v>
      </c>
      <c r="D294" s="62">
        <f>D293-Z266</f>
        <v>808</v>
      </c>
      <c r="E294" s="25">
        <f>D294/Z266</f>
        <v>0.06107793484012397</v>
      </c>
      <c r="F294" s="62">
        <f>F293-D293</f>
        <v>429</v>
      </c>
      <c r="G294" s="25">
        <f>F294/D293</f>
        <v>0.030562085915793975</v>
      </c>
      <c r="H294" s="62">
        <f>H293-F293</f>
        <v>-496</v>
      </c>
      <c r="I294" s="25">
        <f>H294/F293</f>
        <v>-0.03428729434536154</v>
      </c>
      <c r="J294" s="62">
        <f>J293-H293</f>
        <v>-1226</v>
      </c>
      <c r="K294" s="25">
        <f>J294/H293</f>
        <v>-0.08775948460987831</v>
      </c>
      <c r="L294" s="62">
        <f>L293-J293</f>
        <v>-797</v>
      </c>
      <c r="M294" s="25">
        <f>L294/J293</f>
        <v>-0.06253923414940364</v>
      </c>
      <c r="N294" s="52">
        <f>N293-L293</f>
        <v>-351</v>
      </c>
      <c r="O294" s="28">
        <f>N294/L293</f>
        <v>-0.029379760609358</v>
      </c>
      <c r="P294" s="52">
        <f>P293-N293</f>
        <v>277</v>
      </c>
      <c r="Q294" s="28">
        <f>P294/N293</f>
        <v>0.02388754743014833</v>
      </c>
      <c r="R294" s="52">
        <f>R293-P293</f>
        <v>478</v>
      </c>
      <c r="S294" s="28">
        <f>R294/P293</f>
        <v>0.040259412111513515</v>
      </c>
      <c r="T294" s="52">
        <f>T293-R293</f>
        <v>-195</v>
      </c>
      <c r="U294" s="28">
        <f>T294/R293</f>
        <v>-0.015788195287830945</v>
      </c>
      <c r="V294" s="52">
        <f>V293-T293</f>
        <v>-1398</v>
      </c>
      <c r="W294" s="28">
        <f>V294/T293</f>
        <v>-0.11500493583415597</v>
      </c>
      <c r="X294" s="52">
        <f>X293-V293</f>
        <v>702</v>
      </c>
      <c r="Y294" s="28">
        <f>X294/V293</f>
        <v>0.0652537646402677</v>
      </c>
      <c r="Z294" s="58">
        <f>Z293-X293</f>
        <v>802</v>
      </c>
      <c r="AA294" s="33">
        <f>Z294/X293</f>
        <v>0.0699825479930192</v>
      </c>
      <c r="AB294" s="8"/>
      <c r="AC294" s="7"/>
      <c r="AD294" s="74"/>
      <c r="AE294" s="86"/>
      <c r="AF294" s="142"/>
      <c r="AH294" s="7"/>
    </row>
    <row r="295" spans="1:34" ht="39" customHeight="1" thickBot="1" thickTop="1">
      <c r="A295" s="167"/>
      <c r="B295" s="175"/>
      <c r="C295" s="95" t="s">
        <v>21</v>
      </c>
      <c r="D295" s="53">
        <f>D293-D266</f>
        <v>331</v>
      </c>
      <c r="E295" s="26">
        <f>D295/D266</f>
        <v>0.02415000729607471</v>
      </c>
      <c r="F295" s="53">
        <f>F293-F266</f>
        <v>-760</v>
      </c>
      <c r="G295" s="26">
        <f>F295/F266</f>
        <v>-0.04991461972941022</v>
      </c>
      <c r="H295" s="53">
        <f>H293-H266</f>
        <v>-1300</v>
      </c>
      <c r="I295" s="26">
        <f>H295/H266</f>
        <v>-0.08513425016371971</v>
      </c>
      <c r="J295" s="53">
        <f>J293-J266</f>
        <v>-1031</v>
      </c>
      <c r="K295" s="26">
        <f>J295/J266</f>
        <v>-0.07484573502722323</v>
      </c>
      <c r="L295" s="53">
        <f>L293-L266</f>
        <v>-956</v>
      </c>
      <c r="M295" s="26">
        <f>L295/L266</f>
        <v>-0.07409129659769045</v>
      </c>
      <c r="N295" s="53">
        <f>N293-N266</f>
        <v>-1267</v>
      </c>
      <c r="O295" s="26">
        <f>N295/N266</f>
        <v>-0.09849957241701003</v>
      </c>
      <c r="P295" s="53">
        <f>P293-P266</f>
        <v>-1123</v>
      </c>
      <c r="Q295" s="26">
        <f>P295/P266</f>
        <v>-0.08641120344721452</v>
      </c>
      <c r="R295" s="53">
        <f>R293-R266</f>
        <v>-1066</v>
      </c>
      <c r="S295" s="26">
        <f>R295/R266</f>
        <v>-0.07945144220019379</v>
      </c>
      <c r="T295" s="53">
        <f>T293-T266</f>
        <v>-1077</v>
      </c>
      <c r="U295" s="26">
        <f>T295/T266</f>
        <v>-0.08138744048968488</v>
      </c>
      <c r="V295" s="53">
        <f>V293-V266</f>
        <v>-2181</v>
      </c>
      <c r="W295" s="26">
        <f>V295/V266</f>
        <v>-0.16856016693716672</v>
      </c>
      <c r="X295" s="53">
        <f>X293-X266</f>
        <v>-2157</v>
      </c>
      <c r="Y295" s="26">
        <f>X295/X266</f>
        <v>-0.15840493500771094</v>
      </c>
      <c r="Z295" s="58">
        <f>Z293-Z266</f>
        <v>-967</v>
      </c>
      <c r="AA295" s="33">
        <f>Z295/Z266</f>
        <v>-0.07309698389900975</v>
      </c>
      <c r="AB295" s="8"/>
      <c r="AC295" s="7"/>
      <c r="AD295" s="74"/>
      <c r="AF295" s="130"/>
      <c r="AH295" s="7"/>
    </row>
    <row r="298" spans="1:33" ht="27.75" customHeight="1">
      <c r="A298" s="188" t="s">
        <v>114</v>
      </c>
      <c r="B298" s="188"/>
      <c r="C298" s="188"/>
      <c r="D298" s="188"/>
      <c r="E298" s="188"/>
      <c r="F298" s="188"/>
      <c r="G298" s="188"/>
      <c r="H298" s="188"/>
      <c r="I298" s="188"/>
      <c r="J298" s="188"/>
      <c r="K298" s="188"/>
      <c r="L298" s="189"/>
      <c r="M298" s="189"/>
      <c r="N298" s="189"/>
      <c r="O298" s="189"/>
      <c r="P298" s="189"/>
      <c r="Q298" s="189"/>
      <c r="R298" s="189"/>
      <c r="S298" s="189"/>
      <c r="T298" s="189"/>
      <c r="U298" s="189"/>
      <c r="V298" s="189"/>
      <c r="W298" s="189"/>
      <c r="X298" s="189"/>
      <c r="Y298" s="189"/>
      <c r="Z298" s="189"/>
      <c r="AA298" s="189"/>
      <c r="AB298" s="189"/>
      <c r="AC298" s="189"/>
      <c r="AD298" s="189"/>
      <c r="AE298" s="190"/>
      <c r="AF298" s="190"/>
      <c r="AG298" s="190"/>
    </row>
    <row r="299" ht="13.5" thickBot="1"/>
    <row r="300" spans="1:35" ht="24" customHeight="1" thickBot="1">
      <c r="A300" s="191" t="s">
        <v>42</v>
      </c>
      <c r="B300" s="192" t="s">
        <v>58</v>
      </c>
      <c r="C300" s="194"/>
      <c r="D300" s="171" t="s">
        <v>113</v>
      </c>
      <c r="E300" s="195"/>
      <c r="F300" s="195"/>
      <c r="G300" s="195"/>
      <c r="H300" s="195"/>
      <c r="I300" s="195"/>
      <c r="J300" s="195"/>
      <c r="K300" s="195"/>
      <c r="L300" s="195"/>
      <c r="M300" s="195"/>
      <c r="N300" s="195"/>
      <c r="O300" s="195"/>
      <c r="P300" s="195"/>
      <c r="Q300" s="195"/>
      <c r="R300" s="195"/>
      <c r="S300" s="195"/>
      <c r="T300" s="195"/>
      <c r="U300" s="195"/>
      <c r="V300" s="195"/>
      <c r="W300" s="195"/>
      <c r="X300" s="195"/>
      <c r="Y300" s="195"/>
      <c r="Z300" s="195"/>
      <c r="AA300" s="196"/>
      <c r="AB300" s="176" t="s">
        <v>22</v>
      </c>
      <c r="AC300" s="181" t="s">
        <v>23</v>
      </c>
      <c r="AD300" s="206"/>
      <c r="AE300" s="208" t="s">
        <v>22</v>
      </c>
      <c r="AF300" s="209"/>
      <c r="AG300" s="209"/>
      <c r="AH300" s="181" t="s">
        <v>23</v>
      </c>
      <c r="AI300" s="182"/>
    </row>
    <row r="301" spans="1:35" ht="23.25" customHeight="1" thickBot="1" thickTop="1">
      <c r="A301" s="191"/>
      <c r="B301" s="193"/>
      <c r="C301" s="167"/>
      <c r="D301" s="168" t="s">
        <v>4</v>
      </c>
      <c r="E301" s="169"/>
      <c r="F301" s="168" t="s">
        <v>5</v>
      </c>
      <c r="G301" s="169"/>
      <c r="H301" s="168" t="s">
        <v>26</v>
      </c>
      <c r="I301" s="169"/>
      <c r="J301" s="168" t="s">
        <v>27</v>
      </c>
      <c r="K301" s="169"/>
      <c r="L301" s="168" t="s">
        <v>28</v>
      </c>
      <c r="M301" s="169"/>
      <c r="N301" s="168" t="s">
        <v>29</v>
      </c>
      <c r="O301" s="169"/>
      <c r="P301" s="168" t="s">
        <v>33</v>
      </c>
      <c r="Q301" s="169"/>
      <c r="R301" s="168" t="s">
        <v>35</v>
      </c>
      <c r="S301" s="169"/>
      <c r="T301" s="168" t="s">
        <v>40</v>
      </c>
      <c r="U301" s="169"/>
      <c r="V301" s="168" t="s">
        <v>41</v>
      </c>
      <c r="W301" s="169"/>
      <c r="X301" s="168" t="s">
        <v>44</v>
      </c>
      <c r="Y301" s="169"/>
      <c r="Z301" s="210" t="s">
        <v>45</v>
      </c>
      <c r="AA301" s="211"/>
      <c r="AB301" s="177"/>
      <c r="AC301" s="183"/>
      <c r="AD301" s="207"/>
      <c r="AE301" s="208"/>
      <c r="AF301" s="209"/>
      <c r="AG301" s="209"/>
      <c r="AH301" s="183"/>
      <c r="AI301" s="184"/>
    </row>
    <row r="302" spans="1:35" ht="26.25" customHeight="1" thickBot="1" thickTop="1">
      <c r="A302" s="2"/>
      <c r="B302" s="1"/>
      <c r="C302" s="203" t="s">
        <v>34</v>
      </c>
      <c r="D302" s="204"/>
      <c r="E302" s="204"/>
      <c r="F302" s="204"/>
      <c r="G302" s="204"/>
      <c r="H302" s="204"/>
      <c r="I302" s="204"/>
      <c r="J302" s="204"/>
      <c r="K302" s="204"/>
      <c r="L302" s="204"/>
      <c r="M302" s="204"/>
      <c r="N302" s="204"/>
      <c r="O302" s="204"/>
      <c r="P302" s="204"/>
      <c r="Q302" s="204"/>
      <c r="R302" s="204"/>
      <c r="S302" s="204"/>
      <c r="T302" s="204"/>
      <c r="U302" s="204"/>
      <c r="V302" s="204"/>
      <c r="W302" s="204"/>
      <c r="X302" s="204"/>
      <c r="Y302" s="204"/>
      <c r="Z302" s="204"/>
      <c r="AA302" s="205"/>
      <c r="AB302" s="178"/>
      <c r="AC302" s="19" t="s">
        <v>24</v>
      </c>
      <c r="AD302" s="68" t="s">
        <v>25</v>
      </c>
      <c r="AH302" s="19" t="s">
        <v>24</v>
      </c>
      <c r="AI302" s="20" t="s">
        <v>25</v>
      </c>
    </row>
    <row r="303" spans="1:35" ht="13.5" thickBot="1">
      <c r="A303" s="185"/>
      <c r="B303" s="186"/>
      <c r="C303" s="186"/>
      <c r="D303" s="186"/>
      <c r="E303" s="186"/>
      <c r="F303" s="186"/>
      <c r="G303" s="186"/>
      <c r="H303" s="186"/>
      <c r="I303" s="186"/>
      <c r="J303" s="186"/>
      <c r="K303" s="186"/>
      <c r="L303" s="186"/>
      <c r="M303" s="186"/>
      <c r="N303" s="186"/>
      <c r="O303" s="186"/>
      <c r="P303" s="186"/>
      <c r="Q303" s="186"/>
      <c r="R303" s="186"/>
      <c r="S303" s="186"/>
      <c r="T303" s="186"/>
      <c r="U303" s="186"/>
      <c r="V303" s="186"/>
      <c r="W303" s="186"/>
      <c r="X303" s="186"/>
      <c r="Y303" s="186"/>
      <c r="Z303" s="186"/>
      <c r="AA303" s="187"/>
      <c r="AB303" s="197" t="s">
        <v>6</v>
      </c>
      <c r="AC303" s="198"/>
      <c r="AD303" s="199"/>
      <c r="AE303" s="67" t="s">
        <v>30</v>
      </c>
      <c r="AF303" s="37" t="s">
        <v>31</v>
      </c>
      <c r="AG303" s="38" t="s">
        <v>32</v>
      </c>
      <c r="AH303" s="179"/>
      <c r="AI303" s="180"/>
    </row>
    <row r="304" spans="1:35" ht="27.75" customHeight="1" thickBot="1" thickTop="1">
      <c r="A304" s="167" t="s">
        <v>7</v>
      </c>
      <c r="B304" s="173" t="s">
        <v>8</v>
      </c>
      <c r="C304" s="6"/>
      <c r="D304" s="51">
        <v>433438</v>
      </c>
      <c r="E304" s="17" t="s">
        <v>25</v>
      </c>
      <c r="F304" s="51">
        <v>430053</v>
      </c>
      <c r="G304" s="17" t="s">
        <v>25</v>
      </c>
      <c r="H304" s="51">
        <v>423419</v>
      </c>
      <c r="I304" s="17" t="s">
        <v>25</v>
      </c>
      <c r="J304" s="51">
        <v>413826</v>
      </c>
      <c r="K304" s="17" t="s">
        <v>25</v>
      </c>
      <c r="L304" s="51">
        <v>406685</v>
      </c>
      <c r="M304" s="17" t="s">
        <v>25</v>
      </c>
      <c r="N304" s="51">
        <v>405476</v>
      </c>
      <c r="O304" s="17" t="s">
        <v>25</v>
      </c>
      <c r="P304" s="51">
        <v>407109</v>
      </c>
      <c r="Q304" s="17" t="s">
        <v>25</v>
      </c>
      <c r="R304" s="51">
        <v>406848</v>
      </c>
      <c r="S304" s="17" t="s">
        <v>25</v>
      </c>
      <c r="T304" s="51">
        <v>403355</v>
      </c>
      <c r="U304" s="17" t="s">
        <v>25</v>
      </c>
      <c r="V304" s="51">
        <v>401342</v>
      </c>
      <c r="W304" s="17" t="s">
        <v>25</v>
      </c>
      <c r="X304" s="51">
        <v>401359</v>
      </c>
      <c r="Y304" s="17" t="s">
        <v>25</v>
      </c>
      <c r="Z304" s="57">
        <v>401846</v>
      </c>
      <c r="AA304" s="32" t="s">
        <v>25</v>
      </c>
      <c r="AB304" s="200"/>
      <c r="AC304" s="201"/>
      <c r="AD304" s="202"/>
      <c r="AE304" s="102"/>
      <c r="AF304" s="107"/>
      <c r="AG304" s="107"/>
      <c r="AH304" s="146"/>
      <c r="AI304" s="147"/>
    </row>
    <row r="305" spans="1:36" ht="27.75" customHeight="1" thickBot="1" thickTop="1">
      <c r="A305" s="167"/>
      <c r="B305" s="174"/>
      <c r="C305" s="148" t="s">
        <v>20</v>
      </c>
      <c r="D305" s="62">
        <f>D304-Z277</f>
        <v>-1828</v>
      </c>
      <c r="E305" s="25">
        <f>D305/Z277</f>
        <v>-0.004199730739363975</v>
      </c>
      <c r="F305" s="62">
        <f>F304-D304</f>
        <v>-3385</v>
      </c>
      <c r="G305" s="25">
        <f>F305/D304</f>
        <v>-0.007809652130177788</v>
      </c>
      <c r="H305" s="62">
        <f>H304-F304</f>
        <v>-6634</v>
      </c>
      <c r="I305" s="25">
        <f>H305/F304</f>
        <v>-0.015426005631863979</v>
      </c>
      <c r="J305" s="62">
        <f>J304-H304</f>
        <v>-9593</v>
      </c>
      <c r="K305" s="25">
        <f>J305/H304</f>
        <v>-0.02265604519400405</v>
      </c>
      <c r="L305" s="62">
        <f>L304-J304</f>
        <v>-7141</v>
      </c>
      <c r="M305" s="25">
        <f>L305/J304</f>
        <v>-0.017256044811104185</v>
      </c>
      <c r="N305" s="52">
        <f>N304-L304</f>
        <v>-1209</v>
      </c>
      <c r="O305" s="28">
        <f>N305/L304</f>
        <v>-0.002972816799242657</v>
      </c>
      <c r="P305" s="52">
        <f>P304-N304</f>
        <v>1633</v>
      </c>
      <c r="Q305" s="28">
        <f>P305/N304</f>
        <v>0.004027365368110566</v>
      </c>
      <c r="R305" s="52">
        <f>R304-P304</f>
        <v>-261</v>
      </c>
      <c r="S305" s="28">
        <f>R305/P304</f>
        <v>-0.0006411059445996035</v>
      </c>
      <c r="T305" s="52">
        <f>T304-R304</f>
        <v>-3493</v>
      </c>
      <c r="U305" s="28">
        <f>T305/R304</f>
        <v>-0.008585515966650937</v>
      </c>
      <c r="V305" s="52">
        <f>V304-T304</f>
        <v>-2013</v>
      </c>
      <c r="W305" s="28">
        <f>V305/T304</f>
        <v>-0.004990640998624041</v>
      </c>
      <c r="X305" s="52">
        <f>X304-V304</f>
        <v>17</v>
      </c>
      <c r="Y305" s="28">
        <f>X305/V304</f>
        <v>4.23578892814607E-05</v>
      </c>
      <c r="Z305" s="58">
        <f>Z304-X304</f>
        <v>487</v>
      </c>
      <c r="AA305" s="33">
        <f>Z305/X304</f>
        <v>0.0012133775497746406</v>
      </c>
      <c r="AB305" s="125"/>
      <c r="AC305" s="115"/>
      <c r="AD305" s="144"/>
      <c r="AE305" s="107"/>
      <c r="AF305" s="107"/>
      <c r="AG305" s="107"/>
      <c r="AH305" s="115"/>
      <c r="AI305" s="107"/>
      <c r="AJ305" s="107"/>
    </row>
    <row r="306" spans="1:36" ht="27.75" customHeight="1" thickBot="1" thickTop="1">
      <c r="A306" s="167"/>
      <c r="B306" s="175"/>
      <c r="C306" s="149" t="s">
        <v>21</v>
      </c>
      <c r="D306" s="53">
        <f>D304-D277</f>
        <v>-42103</v>
      </c>
      <c r="E306" s="26">
        <f>D306/D277</f>
        <v>-0.08853705569025594</v>
      </c>
      <c r="F306" s="53">
        <f>F304-F277</f>
        <v>-42904</v>
      </c>
      <c r="G306" s="26">
        <f>F306/F277</f>
        <v>-0.0907143778398459</v>
      </c>
      <c r="H306" s="53">
        <f>H304-H277</f>
        <v>-42911</v>
      </c>
      <c r="I306" s="26">
        <f>H306/H277</f>
        <v>-0.09201852765209187</v>
      </c>
      <c r="J306" s="53">
        <f>J304-J277</f>
        <v>-44529</v>
      </c>
      <c r="K306" s="26">
        <f>J306/J277</f>
        <v>-0.09714958929214255</v>
      </c>
      <c r="L306" s="53">
        <f>L304-L277</f>
        <v>-43382</v>
      </c>
      <c r="M306" s="26">
        <f>L306/L277</f>
        <v>-0.09639009303059322</v>
      </c>
      <c r="N306" s="53">
        <f>N304-N277</f>
        <v>-42595</v>
      </c>
      <c r="O306" s="26">
        <f>N306/N277</f>
        <v>-0.09506305920267101</v>
      </c>
      <c r="P306" s="53">
        <f>P304-P277</f>
        <v>-43283</v>
      </c>
      <c r="Q306" s="26">
        <f>P306/P277</f>
        <v>-0.09610073003072879</v>
      </c>
      <c r="R306" s="53">
        <f>R304-R277</f>
        <v>-41730</v>
      </c>
      <c r="S306" s="26">
        <f>R306/R277</f>
        <v>-0.09302729960006956</v>
      </c>
      <c r="T306" s="53">
        <f>T304-T277</f>
        <v>-38317</v>
      </c>
      <c r="U306" s="26">
        <f>T306/T277</f>
        <v>-0.08675442409752034</v>
      </c>
      <c r="V306" s="53">
        <f>V304-V277</f>
        <v>-36441</v>
      </c>
      <c r="W306" s="26">
        <f>V306/V277</f>
        <v>-0.08323986998124641</v>
      </c>
      <c r="X306" s="53">
        <f>X304-X277</f>
        <v>-33999</v>
      </c>
      <c r="Y306" s="26">
        <f>X306/X277</f>
        <v>-0.07809434993729299</v>
      </c>
      <c r="Z306" s="58">
        <f>Z304-Z277</f>
        <v>-33420</v>
      </c>
      <c r="AA306" s="33">
        <f>Z306/Z277</f>
        <v>-0.07678063528968493</v>
      </c>
      <c r="AB306" s="143"/>
      <c r="AC306" s="29"/>
      <c r="AD306" s="144"/>
      <c r="AE306" s="75" t="s">
        <v>30</v>
      </c>
      <c r="AF306" s="76" t="s">
        <v>31</v>
      </c>
      <c r="AG306" s="77" t="s">
        <v>32</v>
      </c>
      <c r="AH306" s="29"/>
      <c r="AI306" s="107"/>
      <c r="AJ306" s="107"/>
    </row>
    <row r="307" spans="1:36" ht="27.75" customHeight="1" thickBot="1" thickTop="1">
      <c r="A307" s="167" t="s">
        <v>9</v>
      </c>
      <c r="B307" s="170" t="s">
        <v>19</v>
      </c>
      <c r="C307" s="150"/>
      <c r="D307" s="54">
        <v>16778</v>
      </c>
      <c r="E307" s="18" t="s">
        <v>25</v>
      </c>
      <c r="F307" s="54">
        <v>13133</v>
      </c>
      <c r="G307" s="18" t="s">
        <v>25</v>
      </c>
      <c r="H307" s="54">
        <v>12957</v>
      </c>
      <c r="I307" s="18" t="s">
        <v>25</v>
      </c>
      <c r="J307" s="54">
        <v>12913</v>
      </c>
      <c r="K307" s="18" t="s">
        <v>25</v>
      </c>
      <c r="L307" s="54">
        <v>12356</v>
      </c>
      <c r="M307" s="18" t="s">
        <v>25</v>
      </c>
      <c r="N307" s="54">
        <v>15252</v>
      </c>
      <c r="O307" s="18" t="s">
        <v>25</v>
      </c>
      <c r="P307" s="54">
        <v>19309</v>
      </c>
      <c r="Q307" s="18" t="s">
        <v>25</v>
      </c>
      <c r="R307" s="54">
        <v>15361</v>
      </c>
      <c r="S307" s="18" t="s">
        <v>25</v>
      </c>
      <c r="T307" s="54">
        <v>18081</v>
      </c>
      <c r="U307" s="18" t="s">
        <v>25</v>
      </c>
      <c r="V307" s="54">
        <v>19068</v>
      </c>
      <c r="W307" s="18" t="s">
        <v>25</v>
      </c>
      <c r="X307" s="54">
        <v>15434</v>
      </c>
      <c r="Y307" s="18" t="s">
        <v>25</v>
      </c>
      <c r="Z307" s="57">
        <v>14533</v>
      </c>
      <c r="AA307" s="32" t="s">
        <v>25</v>
      </c>
      <c r="AB307" s="27">
        <f>D307+F307+H307+J307+L307+N307+P307+R307+T307+V307+X307+Z307</f>
        <v>185175</v>
      </c>
      <c r="AC307" s="138"/>
      <c r="AD307" s="139"/>
      <c r="AE307" s="119">
        <v>123844</v>
      </c>
      <c r="AF307" s="120">
        <v>58725</v>
      </c>
      <c r="AG307" s="120">
        <v>2606</v>
      </c>
      <c r="AH307" s="21" t="s">
        <v>115</v>
      </c>
      <c r="AI307" s="24">
        <v>-0.0087</v>
      </c>
      <c r="AJ307" s="107"/>
    </row>
    <row r="308" spans="1:36" ht="27.75" customHeight="1" thickBot="1" thickTop="1">
      <c r="A308" s="167"/>
      <c r="B308" s="170"/>
      <c r="C308" s="148" t="s">
        <v>20</v>
      </c>
      <c r="D308" s="62">
        <f>D307-Z280</f>
        <v>1331</v>
      </c>
      <c r="E308" s="25">
        <f>D308/Z280</f>
        <v>0.08616559849809025</v>
      </c>
      <c r="F308" s="62">
        <f>F307-D307</f>
        <v>-3645</v>
      </c>
      <c r="G308" s="25">
        <f>F308/D307</f>
        <v>-0.21724877816187865</v>
      </c>
      <c r="H308" s="62">
        <f>H307-F307</f>
        <v>-176</v>
      </c>
      <c r="I308" s="25">
        <f>H308/F307</f>
        <v>-0.01340135536434935</v>
      </c>
      <c r="J308" s="62">
        <f>J307-H307</f>
        <v>-44</v>
      </c>
      <c r="K308" s="25">
        <f>J308/H307</f>
        <v>-0.0033958478042756812</v>
      </c>
      <c r="L308" s="62">
        <f>L307-J307</f>
        <v>-557</v>
      </c>
      <c r="M308" s="25">
        <f>L308/J307</f>
        <v>-0.04313482536978239</v>
      </c>
      <c r="N308" s="52">
        <f>N307-L307</f>
        <v>2896</v>
      </c>
      <c r="O308" s="28">
        <f>N308/L307</f>
        <v>0.23438005827128522</v>
      </c>
      <c r="P308" s="52">
        <f>P307-N307</f>
        <v>4057</v>
      </c>
      <c r="Q308" s="28">
        <f>P308/N307</f>
        <v>0.265997901914503</v>
      </c>
      <c r="R308" s="52">
        <f>R307-P307</f>
        <v>-3948</v>
      </c>
      <c r="S308" s="28">
        <f>R308/P307</f>
        <v>-0.2044642394738205</v>
      </c>
      <c r="T308" s="52">
        <f>T307-R307</f>
        <v>2720</v>
      </c>
      <c r="U308" s="28">
        <f>T308/R307</f>
        <v>0.17707180522101426</v>
      </c>
      <c r="V308" s="52">
        <f>V307-T307</f>
        <v>987</v>
      </c>
      <c r="W308" s="28">
        <f>V308/T307</f>
        <v>0.0545876887340302</v>
      </c>
      <c r="X308" s="52">
        <f>X307-V307</f>
        <v>-3634</v>
      </c>
      <c r="Y308" s="28">
        <f>X308/V307</f>
        <v>-0.1905810782462765</v>
      </c>
      <c r="Z308" s="58">
        <f>Z307-X307</f>
        <v>-901</v>
      </c>
      <c r="AA308" s="33">
        <f>Z308/X307</f>
        <v>-0.058377607878709346</v>
      </c>
      <c r="AB308" s="155">
        <f>D307+F307+H307+J307+L307+N307+P307+R307+T307+V307+X307+Z307</f>
        <v>185175</v>
      </c>
      <c r="AC308" s="108"/>
      <c r="AD308" s="156"/>
      <c r="AE308" s="121"/>
      <c r="AF308" s="121"/>
      <c r="AG308" s="121"/>
      <c r="AH308" s="108">
        <f>AB307-AB281</f>
        <v>-1634</v>
      </c>
      <c r="AI308" s="109">
        <f>AH308/AB281</f>
        <v>-0.008746901915860585</v>
      </c>
      <c r="AJ308" s="107"/>
    </row>
    <row r="309" spans="1:36" ht="27.75" customHeight="1" thickBot="1" thickTop="1">
      <c r="A309" s="167"/>
      <c r="B309" s="170"/>
      <c r="C309" s="149" t="s">
        <v>21</v>
      </c>
      <c r="D309" s="53">
        <f>D307-D280</f>
        <v>-857</v>
      </c>
      <c r="E309" s="26">
        <f>D309/D280</f>
        <v>-0.0485965409696626</v>
      </c>
      <c r="F309" s="53">
        <f>F307-F280</f>
        <v>-461</v>
      </c>
      <c r="G309" s="26">
        <f>F309/F280</f>
        <v>-0.033912020008827426</v>
      </c>
      <c r="H309" s="53">
        <f>H307-H280</f>
        <v>-169</v>
      </c>
      <c r="I309" s="26">
        <f>H309/H280</f>
        <v>-0.012875209507847022</v>
      </c>
      <c r="J309" s="53">
        <f>J307-J280</f>
        <v>483</v>
      </c>
      <c r="K309" s="26">
        <f>J309/J280</f>
        <v>0.038857602574416734</v>
      </c>
      <c r="L309" s="53">
        <f>L307-L280</f>
        <v>191</v>
      </c>
      <c r="M309" s="26">
        <f>L309/L280</f>
        <v>0.01570078092889437</v>
      </c>
      <c r="N309" s="53">
        <f>N307-N280</f>
        <v>-1378</v>
      </c>
      <c r="O309" s="26">
        <f>N309/N280</f>
        <v>-0.08286229705351773</v>
      </c>
      <c r="P309" s="53">
        <f>P307-P280</f>
        <v>-237</v>
      </c>
      <c r="Q309" s="26">
        <f>P309/P280</f>
        <v>-0.012125243016473958</v>
      </c>
      <c r="R309" s="53">
        <f>R307-R280</f>
        <v>-1255</v>
      </c>
      <c r="S309" s="26">
        <f>R309/R280</f>
        <v>-0.07552961001444392</v>
      </c>
      <c r="T309" s="53">
        <f>T307-T280</f>
        <v>1452</v>
      </c>
      <c r="U309" s="26">
        <f>T309/T280</f>
        <v>0.08731733718203138</v>
      </c>
      <c r="V309" s="53">
        <f>V307-V280</f>
        <v>1410</v>
      </c>
      <c r="W309" s="26">
        <f>V309/V280</f>
        <v>0.07985049269452939</v>
      </c>
      <c r="X309" s="53">
        <f>X307-X280</f>
        <v>101</v>
      </c>
      <c r="Y309" s="26">
        <f>X309/X280</f>
        <v>0.0065870997195591205</v>
      </c>
      <c r="Z309" s="58">
        <f>Z307-Z280</f>
        <v>-914</v>
      </c>
      <c r="AA309" s="33">
        <f>Z309/Z280</f>
        <v>-0.05917006538486438</v>
      </c>
      <c r="AB309" s="136"/>
      <c r="AC309" s="127"/>
      <c r="AD309" s="137"/>
      <c r="AE309" s="75" t="s">
        <v>30</v>
      </c>
      <c r="AF309" s="76" t="s">
        <v>31</v>
      </c>
      <c r="AG309" s="77" t="s">
        <v>32</v>
      </c>
      <c r="AH309" s="106"/>
      <c r="AI309" s="3"/>
      <c r="AJ309" s="107"/>
    </row>
    <row r="310" spans="1:36" ht="27.75" customHeight="1" thickBot="1" thickTop="1">
      <c r="A310" s="167" t="s">
        <v>10</v>
      </c>
      <c r="B310" s="170" t="s">
        <v>17</v>
      </c>
      <c r="C310" s="151"/>
      <c r="D310" s="55">
        <v>10653</v>
      </c>
      <c r="E310" s="18" t="s">
        <v>25</v>
      </c>
      <c r="F310" s="55">
        <v>10404</v>
      </c>
      <c r="G310" s="18" t="s">
        <v>25</v>
      </c>
      <c r="H310" s="55">
        <v>13002</v>
      </c>
      <c r="I310" s="18" t="s">
        <v>25</v>
      </c>
      <c r="J310" s="55">
        <v>15695</v>
      </c>
      <c r="K310" s="18" t="s">
        <v>25</v>
      </c>
      <c r="L310" s="55">
        <v>12837</v>
      </c>
      <c r="M310" s="18" t="s">
        <v>25</v>
      </c>
      <c r="N310" s="55">
        <v>11093</v>
      </c>
      <c r="O310" s="18" t="s">
        <v>25</v>
      </c>
      <c r="P310" s="55">
        <v>11387</v>
      </c>
      <c r="Q310" s="18" t="s">
        <v>25</v>
      </c>
      <c r="R310" s="55">
        <v>9287</v>
      </c>
      <c r="S310" s="18" t="s">
        <v>25</v>
      </c>
      <c r="T310" s="55">
        <v>15731</v>
      </c>
      <c r="U310" s="18" t="s">
        <v>25</v>
      </c>
      <c r="V310" s="55">
        <v>13158</v>
      </c>
      <c r="W310" s="18" t="s">
        <v>25</v>
      </c>
      <c r="X310" s="55">
        <v>9738</v>
      </c>
      <c r="Y310" s="18" t="s">
        <v>25</v>
      </c>
      <c r="Z310" s="57">
        <v>9651</v>
      </c>
      <c r="AA310" s="32" t="s">
        <v>25</v>
      </c>
      <c r="AB310" s="27">
        <f>D310+F310+H310+J310+L310+N310+P310+R310+T310+V310+X310+Z310</f>
        <v>142636</v>
      </c>
      <c r="AC310" s="138"/>
      <c r="AD310" s="139"/>
      <c r="AE310" s="122">
        <v>97950</v>
      </c>
      <c r="AF310" s="123">
        <v>42902</v>
      </c>
      <c r="AG310" s="124">
        <v>1784</v>
      </c>
      <c r="AH310" s="21" t="s">
        <v>116</v>
      </c>
      <c r="AI310" s="24">
        <v>0.0043</v>
      </c>
      <c r="AJ310" s="107"/>
    </row>
    <row r="311" spans="1:36" ht="27.75" customHeight="1" thickBot="1" thickTop="1">
      <c r="A311" s="167"/>
      <c r="B311" s="170"/>
      <c r="C311" s="152" t="s">
        <v>20</v>
      </c>
      <c r="D311" s="62">
        <f>D310-Z283</f>
        <v>2148</v>
      </c>
      <c r="E311" s="25">
        <f>D311/Z283</f>
        <v>0.2525573192239859</v>
      </c>
      <c r="F311" s="62">
        <f>F310-D310</f>
        <v>-249</v>
      </c>
      <c r="G311" s="25">
        <f>F311/D310</f>
        <v>-0.02337369754998592</v>
      </c>
      <c r="H311" s="62">
        <f>H310-F310</f>
        <v>2598</v>
      </c>
      <c r="I311" s="25">
        <f>H311/F310</f>
        <v>0.2497116493656286</v>
      </c>
      <c r="J311" s="62">
        <f>J310-H310</f>
        <v>2693</v>
      </c>
      <c r="K311" s="25">
        <f>J311/H310</f>
        <v>0.20712198123365635</v>
      </c>
      <c r="L311" s="62">
        <f>L310-J310</f>
        <v>-2858</v>
      </c>
      <c r="M311" s="25">
        <f>L311/J310</f>
        <v>-0.18209620898375278</v>
      </c>
      <c r="N311" s="52">
        <f>N310-L310</f>
        <v>-1744</v>
      </c>
      <c r="O311" s="28">
        <f>N311/L310</f>
        <v>-0.1358572875282387</v>
      </c>
      <c r="P311" s="52">
        <f>P310-N310</f>
        <v>294</v>
      </c>
      <c r="Q311" s="28">
        <f>P311/N310</f>
        <v>0.026503200216352656</v>
      </c>
      <c r="R311" s="52">
        <f>R310-P310</f>
        <v>-2100</v>
      </c>
      <c r="S311" s="28">
        <f>R311/P310</f>
        <v>-0.18442083077193291</v>
      </c>
      <c r="T311" s="52">
        <f>T310-R310</f>
        <v>6444</v>
      </c>
      <c r="U311" s="28">
        <f>T311/R310</f>
        <v>0.6938731560245505</v>
      </c>
      <c r="V311" s="52">
        <f>V310-T310</f>
        <v>-2573</v>
      </c>
      <c r="W311" s="28">
        <f>V311/T310</f>
        <v>-0.16356239272773504</v>
      </c>
      <c r="X311" s="52">
        <f>X310-V310</f>
        <v>-3420</v>
      </c>
      <c r="Y311" s="28">
        <f>X311/V310</f>
        <v>-0.25991792065663477</v>
      </c>
      <c r="Z311" s="58">
        <f>Z310-X310</f>
        <v>-87</v>
      </c>
      <c r="AA311" s="33">
        <f>Z311/X310</f>
        <v>-0.008934072704867528</v>
      </c>
      <c r="AB311" s="155">
        <f>D310+F310+H310+J310+L310+N310+P310+R310+T310+V310+X310+Z310</f>
        <v>142636</v>
      </c>
      <c r="AC311" s="108"/>
      <c r="AD311" s="156"/>
      <c r="AE311" s="121"/>
      <c r="AF311" s="121"/>
      <c r="AG311" s="121"/>
      <c r="AH311" s="108">
        <f>AB310-AB284</f>
        <v>611</v>
      </c>
      <c r="AI311" s="109">
        <f>AH311/AB284</f>
        <v>0.0043020594965675054</v>
      </c>
      <c r="AJ311" s="117"/>
    </row>
    <row r="312" spans="1:36" ht="27.75" customHeight="1" thickBot="1" thickTop="1">
      <c r="A312" s="167"/>
      <c r="B312" s="170"/>
      <c r="C312" s="149" t="s">
        <v>21</v>
      </c>
      <c r="D312" s="53">
        <f>D310-D283</f>
        <v>1008</v>
      </c>
      <c r="E312" s="26">
        <f>D312/D283</f>
        <v>0.10451010886469674</v>
      </c>
      <c r="F312" s="53">
        <f>F310-F283</f>
        <v>406</v>
      </c>
      <c r="G312" s="26">
        <f>F312/F283</f>
        <v>0.04060812162432487</v>
      </c>
      <c r="H312" s="53">
        <f>H310-H283</f>
        <v>490</v>
      </c>
      <c r="I312" s="26">
        <f>H312/H283</f>
        <v>0.03916240409207161</v>
      </c>
      <c r="J312" s="53">
        <f>J310-J283</f>
        <v>1447</v>
      </c>
      <c r="K312" s="26">
        <f>J312/J283</f>
        <v>0.10155811341942729</v>
      </c>
      <c r="L312" s="53">
        <f>L310-L283</f>
        <v>-1734</v>
      </c>
      <c r="M312" s="26">
        <f>L312/L283</f>
        <v>-0.1190035001029442</v>
      </c>
      <c r="N312" s="53">
        <f>N310-N283</f>
        <v>-1479</v>
      </c>
      <c r="O312" s="26">
        <f>N312/N283</f>
        <v>-0.11764237989182309</v>
      </c>
      <c r="P312" s="53">
        <f>P310-P283</f>
        <v>321</v>
      </c>
      <c r="Q312" s="26">
        <f>P312/P283</f>
        <v>0.029007771552503163</v>
      </c>
      <c r="R312" s="53">
        <f>R310-R283</f>
        <v>-889</v>
      </c>
      <c r="S312" s="26">
        <f>R312/R283</f>
        <v>-0.0873624213836478</v>
      </c>
      <c r="T312" s="53">
        <f>T310-T283</f>
        <v>-232</v>
      </c>
      <c r="U312" s="26">
        <f>T312/T283</f>
        <v>-0.014533608970744847</v>
      </c>
      <c r="V312" s="53">
        <f>V310-V283</f>
        <v>365</v>
      </c>
      <c r="W312" s="26">
        <f>V312/V283</f>
        <v>0.02853122801532088</v>
      </c>
      <c r="X312" s="53">
        <f>X310-X283</f>
        <v>-238</v>
      </c>
      <c r="Y312" s="26">
        <f>X312/X283</f>
        <v>-0.023857257417802726</v>
      </c>
      <c r="Z312" s="58">
        <f>Z310-Z283</f>
        <v>1146</v>
      </c>
      <c r="AA312" s="33">
        <f>Z312/Z283</f>
        <v>0.1347442680776014</v>
      </c>
      <c r="AB312" s="136"/>
      <c r="AC312" s="127"/>
      <c r="AD312" s="137"/>
      <c r="AE312" s="75" t="s">
        <v>30</v>
      </c>
      <c r="AF312" s="76" t="s">
        <v>31</v>
      </c>
      <c r="AG312" s="77" t="s">
        <v>32</v>
      </c>
      <c r="AH312" s="127"/>
      <c r="AI312" s="3"/>
      <c r="AJ312" s="107"/>
    </row>
    <row r="313" spans="1:36" ht="27.75" customHeight="1" thickBot="1" thickTop="1">
      <c r="A313" s="167" t="s">
        <v>11</v>
      </c>
      <c r="B313" s="170" t="s">
        <v>18</v>
      </c>
      <c r="C313" s="151"/>
      <c r="D313" s="55">
        <v>4701</v>
      </c>
      <c r="E313" s="18" t="s">
        <v>25</v>
      </c>
      <c r="F313" s="55">
        <v>5004</v>
      </c>
      <c r="G313" s="18" t="s">
        <v>25</v>
      </c>
      <c r="H313" s="55">
        <v>4985</v>
      </c>
      <c r="I313" s="18" t="s">
        <v>25</v>
      </c>
      <c r="J313" s="55">
        <v>8883</v>
      </c>
      <c r="K313" s="18" t="s">
        <v>25</v>
      </c>
      <c r="L313" s="55">
        <v>4697</v>
      </c>
      <c r="M313" s="18" t="s">
        <v>25</v>
      </c>
      <c r="N313" s="55">
        <v>3106</v>
      </c>
      <c r="O313" s="18" t="s">
        <v>25</v>
      </c>
      <c r="P313" s="55">
        <v>5798</v>
      </c>
      <c r="Q313" s="18" t="s">
        <v>25</v>
      </c>
      <c r="R313" s="55">
        <v>5352</v>
      </c>
      <c r="S313" s="18" t="s">
        <v>25</v>
      </c>
      <c r="T313" s="55">
        <v>5103</v>
      </c>
      <c r="U313" s="18" t="s">
        <v>25</v>
      </c>
      <c r="V313" s="55">
        <v>5082</v>
      </c>
      <c r="W313" s="18" t="s">
        <v>25</v>
      </c>
      <c r="X313" s="55">
        <v>4605</v>
      </c>
      <c r="Y313" s="18" t="s">
        <v>25</v>
      </c>
      <c r="Z313" s="57">
        <v>5235</v>
      </c>
      <c r="AA313" s="32" t="s">
        <v>25</v>
      </c>
      <c r="AB313" s="27">
        <f>D313+F313+H313+J313+L313+N313+P313+R313+T313+V313+X313+Z313</f>
        <v>62551</v>
      </c>
      <c r="AC313" s="138"/>
      <c r="AD313" s="139"/>
      <c r="AE313" s="122">
        <v>43609</v>
      </c>
      <c r="AF313" s="123">
        <v>18942</v>
      </c>
      <c r="AG313" s="124">
        <v>0</v>
      </c>
      <c r="AH313" s="21" t="s">
        <v>117</v>
      </c>
      <c r="AI313" s="24">
        <v>0.0411</v>
      </c>
      <c r="AJ313" s="107"/>
    </row>
    <row r="314" spans="1:36" ht="27.75" customHeight="1" thickBot="1" thickTop="1">
      <c r="A314" s="167"/>
      <c r="B314" s="170"/>
      <c r="C314" s="152" t="s">
        <v>20</v>
      </c>
      <c r="D314" s="62">
        <f>D313-Z286</f>
        <v>1114</v>
      </c>
      <c r="E314" s="25">
        <f>D314/Z286</f>
        <v>0.3105659325341511</v>
      </c>
      <c r="F314" s="62">
        <f>F313-D313</f>
        <v>303</v>
      </c>
      <c r="G314" s="25">
        <f>F314/D313</f>
        <v>0.06445437141033823</v>
      </c>
      <c r="H314" s="62">
        <f>H313-F313</f>
        <v>-19</v>
      </c>
      <c r="I314" s="25">
        <f>H314/F313</f>
        <v>-0.0037969624300559553</v>
      </c>
      <c r="J314" s="62">
        <f>J313-H313</f>
        <v>3898</v>
      </c>
      <c r="K314" s="25">
        <f>J314/H313</f>
        <v>0.7819458375125377</v>
      </c>
      <c r="L314" s="62">
        <f>L313-J313</f>
        <v>-4186</v>
      </c>
      <c r="M314" s="25">
        <f>L314/J313</f>
        <v>-0.47123719464145</v>
      </c>
      <c r="N314" s="52">
        <f>N313-L313</f>
        <v>-1591</v>
      </c>
      <c r="O314" s="28">
        <f>N314/L313</f>
        <v>-0.33872684692356825</v>
      </c>
      <c r="P314" s="52">
        <f>P313-N313</f>
        <v>2692</v>
      </c>
      <c r="Q314" s="28">
        <f>P314/N313</f>
        <v>0.866709594333548</v>
      </c>
      <c r="R314" s="52">
        <f>R313-P313</f>
        <v>-446</v>
      </c>
      <c r="S314" s="28">
        <f>R314/P313</f>
        <v>-0.07692307692307693</v>
      </c>
      <c r="T314" s="52">
        <f>T313-R313</f>
        <v>-249</v>
      </c>
      <c r="U314" s="28">
        <f>T314/R313</f>
        <v>-0.04652466367713005</v>
      </c>
      <c r="V314" s="52">
        <f>V313-T313</f>
        <v>-21</v>
      </c>
      <c r="W314" s="28">
        <f>V314/T313</f>
        <v>-0.00411522633744856</v>
      </c>
      <c r="X314" s="52">
        <f>X313-V313</f>
        <v>-477</v>
      </c>
      <c r="Y314" s="28">
        <f>X314/V313</f>
        <v>-0.09386068476977567</v>
      </c>
      <c r="Z314" s="58">
        <f>Z313-X313</f>
        <v>630</v>
      </c>
      <c r="AA314" s="33">
        <f>Z314/X313</f>
        <v>0.13680781758957655</v>
      </c>
      <c r="AB314" s="155">
        <f>D313+F313+H313+J313+L313+N313+P313+R313+T313+V313+X313+Z313</f>
        <v>62551</v>
      </c>
      <c r="AC314" s="108"/>
      <c r="AD314" s="156"/>
      <c r="AE314" s="121"/>
      <c r="AF314" s="121"/>
      <c r="AG314" s="121"/>
      <c r="AH314" s="108">
        <f>AB313-AB287</f>
        <v>2471</v>
      </c>
      <c r="AI314" s="109">
        <f>AH314/AB287</f>
        <v>0.04112849533954727</v>
      </c>
      <c r="AJ314" s="117"/>
    </row>
    <row r="315" spans="1:36" ht="27.75" customHeight="1" thickBot="1" thickTop="1">
      <c r="A315" s="167"/>
      <c r="B315" s="170"/>
      <c r="C315" s="149" t="s">
        <v>21</v>
      </c>
      <c r="D315" s="53">
        <f>D313-D286</f>
        <v>-911</v>
      </c>
      <c r="E315" s="26">
        <f>D315/D286</f>
        <v>-0.16233071988595865</v>
      </c>
      <c r="F315" s="53">
        <f>F313-F286</f>
        <v>-207</v>
      </c>
      <c r="G315" s="26">
        <f>F315/F286</f>
        <v>-0.039723661485319514</v>
      </c>
      <c r="H315" s="53">
        <f>H313-H286</f>
        <v>-692</v>
      </c>
      <c r="I315" s="26">
        <f>H315/H286</f>
        <v>-0.12189536727144619</v>
      </c>
      <c r="J315" s="53">
        <f>J313-J286</f>
        <v>3215</v>
      </c>
      <c r="K315" s="26">
        <f>J315/J286</f>
        <v>0.5672194777699365</v>
      </c>
      <c r="L315" s="53">
        <f>L313-L286</f>
        <v>-1436</v>
      </c>
      <c r="M315" s="26">
        <f>L315/L286</f>
        <v>-0.23414315995434534</v>
      </c>
      <c r="N315" s="53">
        <f>N313-N286</f>
        <v>-1169</v>
      </c>
      <c r="O315" s="26">
        <f>N315/N286</f>
        <v>-0.27345029239766083</v>
      </c>
      <c r="P315" s="53">
        <f>P313-P286</f>
        <v>1783</v>
      </c>
      <c r="Q315" s="26">
        <f>P315/P286</f>
        <v>0.4440846824408468</v>
      </c>
      <c r="R315" s="53">
        <f>R313-R286</f>
        <v>1068</v>
      </c>
      <c r="S315" s="26">
        <f>R315/R286</f>
        <v>0.24929971988795518</v>
      </c>
      <c r="T315" s="53">
        <f>T313-T286</f>
        <v>-1691</v>
      </c>
      <c r="U315" s="26">
        <f>T315/T286</f>
        <v>-0.24889608478068884</v>
      </c>
      <c r="V315" s="53">
        <f>V313-V286</f>
        <v>28</v>
      </c>
      <c r="W315" s="26">
        <f>V315/V286</f>
        <v>0.00554016620498615</v>
      </c>
      <c r="X315" s="53">
        <f>X313-X286</f>
        <v>835</v>
      </c>
      <c r="Y315" s="26">
        <f>X315/X286</f>
        <v>0.22148541114058357</v>
      </c>
      <c r="Z315" s="58">
        <f>Z313-Z286</f>
        <v>1648</v>
      </c>
      <c r="AA315" s="33">
        <f>Z315/Z286</f>
        <v>0.4594368553108447</v>
      </c>
      <c r="AB315" s="136"/>
      <c r="AC315" s="127"/>
      <c r="AD315" s="137"/>
      <c r="AE315" s="75" t="s">
        <v>30</v>
      </c>
      <c r="AF315" s="76" t="s">
        <v>31</v>
      </c>
      <c r="AG315" s="77" t="s">
        <v>32</v>
      </c>
      <c r="AH315" s="106"/>
      <c r="AI315" s="3"/>
      <c r="AJ315" s="107"/>
    </row>
    <row r="316" spans="1:36" ht="27.75" customHeight="1" thickBot="1" thickTop="1">
      <c r="A316" s="167" t="s">
        <v>12</v>
      </c>
      <c r="B316" s="170" t="s">
        <v>16</v>
      </c>
      <c r="C316" s="151"/>
      <c r="D316" s="55">
        <v>12753</v>
      </c>
      <c r="E316" s="18" t="s">
        <v>25</v>
      </c>
      <c r="F316" s="55">
        <v>9039</v>
      </c>
      <c r="G316" s="18" t="s">
        <v>25</v>
      </c>
      <c r="H316" s="55">
        <v>9267</v>
      </c>
      <c r="I316" s="18" t="s">
        <v>25</v>
      </c>
      <c r="J316" s="55">
        <v>9567</v>
      </c>
      <c r="K316" s="18" t="s">
        <v>25</v>
      </c>
      <c r="L316" s="55">
        <v>9271</v>
      </c>
      <c r="M316" s="18" t="s">
        <v>25</v>
      </c>
      <c r="N316" s="55">
        <v>8241</v>
      </c>
      <c r="O316" s="18" t="s">
        <v>25</v>
      </c>
      <c r="P316" s="55">
        <v>11946</v>
      </c>
      <c r="Q316" s="18" t="s">
        <v>25</v>
      </c>
      <c r="R316" s="55">
        <v>10583</v>
      </c>
      <c r="S316" s="18" t="s">
        <v>25</v>
      </c>
      <c r="T316" s="55">
        <v>11592</v>
      </c>
      <c r="U316" s="18" t="s">
        <v>25</v>
      </c>
      <c r="V316" s="55">
        <v>11665</v>
      </c>
      <c r="W316" s="18" t="s">
        <v>25</v>
      </c>
      <c r="X316" s="55">
        <v>10313</v>
      </c>
      <c r="Y316" s="18" t="s">
        <v>25</v>
      </c>
      <c r="Z316" s="57">
        <v>10493</v>
      </c>
      <c r="AA316" s="32" t="s">
        <v>25</v>
      </c>
      <c r="AB316" s="27">
        <f>D316+F316+H316+J316+L316+N316+P316+R316+T316+V316+X316+Z316</f>
        <v>124730</v>
      </c>
      <c r="AC316" s="138"/>
      <c r="AD316" s="139"/>
      <c r="AE316" s="122">
        <v>82309</v>
      </c>
      <c r="AF316" s="123">
        <v>42093</v>
      </c>
      <c r="AG316" s="124">
        <v>328</v>
      </c>
      <c r="AH316" s="21" t="s">
        <v>118</v>
      </c>
      <c r="AI316" s="24">
        <v>0.021</v>
      </c>
      <c r="AJ316" s="107"/>
    </row>
    <row r="317" spans="1:36" ht="27.75" customHeight="1" thickBot="1" thickTop="1">
      <c r="A317" s="167"/>
      <c r="B317" s="170"/>
      <c r="C317" s="152" t="s">
        <v>20</v>
      </c>
      <c r="D317" s="62">
        <f>D316-Z289</f>
        <v>1658</v>
      </c>
      <c r="E317" s="25">
        <f>D317/Z289</f>
        <v>0.14943668319062642</v>
      </c>
      <c r="F317" s="62">
        <f>F316-D316</f>
        <v>-3714</v>
      </c>
      <c r="G317" s="25">
        <f>F317/D316</f>
        <v>-0.29122559397788755</v>
      </c>
      <c r="H317" s="62">
        <f>H316-F316</f>
        <v>228</v>
      </c>
      <c r="I317" s="25">
        <f>H317/F316</f>
        <v>0.02522402920677066</v>
      </c>
      <c r="J317" s="62">
        <f>J316-H316</f>
        <v>300</v>
      </c>
      <c r="K317" s="25">
        <f>J317/H316</f>
        <v>0.03237293622531564</v>
      </c>
      <c r="L317" s="62">
        <f>L316-J316</f>
        <v>-296</v>
      </c>
      <c r="M317" s="25">
        <f>L317/J316</f>
        <v>-0.03093968851259538</v>
      </c>
      <c r="N317" s="52">
        <f>N316-L316</f>
        <v>-1030</v>
      </c>
      <c r="O317" s="28">
        <f>N317/L316</f>
        <v>-0.11109912630784166</v>
      </c>
      <c r="P317" s="52">
        <f>P316-N316</f>
        <v>3705</v>
      </c>
      <c r="Q317" s="28">
        <f>P317/N316</f>
        <v>0.4495813614852566</v>
      </c>
      <c r="R317" s="52">
        <f>R316-P316</f>
        <v>-1363</v>
      </c>
      <c r="S317" s="28">
        <f>R317/P316</f>
        <v>-0.11409676879290138</v>
      </c>
      <c r="T317" s="52">
        <f>T316-R316</f>
        <v>1009</v>
      </c>
      <c r="U317" s="28">
        <f>T317/R316</f>
        <v>0.09534158556174997</v>
      </c>
      <c r="V317" s="52">
        <f>V316-T316</f>
        <v>73</v>
      </c>
      <c r="W317" s="28">
        <f>V317/T316</f>
        <v>0.006297446514837819</v>
      </c>
      <c r="X317" s="52">
        <f>X316-V316</f>
        <v>-1352</v>
      </c>
      <c r="Y317" s="28">
        <f>X317/V316</f>
        <v>-0.11590227175310759</v>
      </c>
      <c r="Z317" s="58">
        <f>Z316-X316</f>
        <v>180</v>
      </c>
      <c r="AA317" s="33">
        <f>Z317/X316</f>
        <v>0.017453699214583535</v>
      </c>
      <c r="AB317" s="155">
        <f>D316+F316+H316+J316+L316+N316+P316+R316+T316+V316+X316+Z316</f>
        <v>124730</v>
      </c>
      <c r="AC317" s="131"/>
      <c r="AD317" s="157"/>
      <c r="AE317" s="102"/>
      <c r="AF317" s="107"/>
      <c r="AG317" s="107"/>
      <c r="AH317" s="131">
        <f>AB316-AB290</f>
        <v>2566</v>
      </c>
      <c r="AI317" s="109">
        <f>AH317/AB290</f>
        <v>0.02100455125896336</v>
      </c>
      <c r="AJ317" s="117"/>
    </row>
    <row r="318" spans="1:36" ht="27.75" customHeight="1" thickBot="1" thickTop="1">
      <c r="A318" s="167"/>
      <c r="B318" s="170"/>
      <c r="C318" s="149" t="s">
        <v>21</v>
      </c>
      <c r="D318" s="53">
        <f>D316-D289</f>
        <v>3105</v>
      </c>
      <c r="E318" s="26">
        <f>D318/D289</f>
        <v>0.3218283582089552</v>
      </c>
      <c r="F318" s="53">
        <f>F316-F289</f>
        <v>-98</v>
      </c>
      <c r="G318" s="26">
        <f>F318/F289</f>
        <v>-0.01072562110101784</v>
      </c>
      <c r="H318" s="53">
        <f>H316-H289</f>
        <v>483</v>
      </c>
      <c r="I318" s="26">
        <f>H318/H289</f>
        <v>0.054986338797814206</v>
      </c>
      <c r="J318" s="53">
        <f>J316-J289</f>
        <v>-1481</v>
      </c>
      <c r="K318" s="26">
        <f>J318/J289</f>
        <v>-0.13405141202027515</v>
      </c>
      <c r="L318" s="53">
        <f>L316-L289</f>
        <v>582</v>
      </c>
      <c r="M318" s="26">
        <f>L318/L289</f>
        <v>0.06698124064909657</v>
      </c>
      <c r="N318" s="53">
        <f>N316-N289</f>
        <v>-794</v>
      </c>
      <c r="O318" s="26">
        <f>N318/N289</f>
        <v>-0.08788046485888212</v>
      </c>
      <c r="P318" s="53">
        <f>P316-P289</f>
        <v>417</v>
      </c>
      <c r="Q318" s="26">
        <f>P318/P289</f>
        <v>0.03616965912047879</v>
      </c>
      <c r="R318" s="53">
        <f>R316-R289</f>
        <v>-938</v>
      </c>
      <c r="S318" s="26">
        <f>R318/R289</f>
        <v>-0.08141654370280357</v>
      </c>
      <c r="T318" s="53">
        <f>T316-T289</f>
        <v>1567</v>
      </c>
      <c r="U318" s="26">
        <f>T318/T289</f>
        <v>0.15630922693266833</v>
      </c>
      <c r="V318" s="53">
        <f>V316-V289</f>
        <v>315</v>
      </c>
      <c r="W318" s="26">
        <f>V318/V289</f>
        <v>0.027753303964757708</v>
      </c>
      <c r="X318" s="53">
        <f>X316-X289</f>
        <v>10</v>
      </c>
      <c r="Y318" s="26">
        <f>X318/X289</f>
        <v>0.0009705910899737941</v>
      </c>
      <c r="Z318" s="58">
        <f>Z316-Z289</f>
        <v>-602</v>
      </c>
      <c r="AA318" s="33">
        <f>Z318/Z289</f>
        <v>-0.05425867507886435</v>
      </c>
      <c r="AB318" s="143"/>
      <c r="AC318" s="115"/>
      <c r="AD318" s="144"/>
      <c r="AE318" s="107"/>
      <c r="AF318" s="107"/>
      <c r="AG318" s="107"/>
      <c r="AH318" s="115"/>
      <c r="AI318" s="107"/>
      <c r="AJ318" s="107"/>
    </row>
    <row r="319" spans="1:35" ht="27.75" customHeight="1" thickBot="1">
      <c r="A319" s="171" t="s">
        <v>13</v>
      </c>
      <c r="B319" s="172"/>
      <c r="C319" s="172"/>
      <c r="D319" s="172"/>
      <c r="E319" s="172"/>
      <c r="F319" s="172"/>
      <c r="G319" s="172"/>
      <c r="H319" s="172"/>
      <c r="I319" s="172"/>
      <c r="J319" s="172"/>
      <c r="K319" s="172"/>
      <c r="L319" s="172"/>
      <c r="M319" s="172"/>
      <c r="N319" s="172"/>
      <c r="O319" s="172"/>
      <c r="P319" s="172"/>
      <c r="Q319" s="172"/>
      <c r="R319" s="172"/>
      <c r="S319" s="172"/>
      <c r="T319" s="172"/>
      <c r="U319" s="172"/>
      <c r="V319" s="172"/>
      <c r="W319" s="172"/>
      <c r="X319" s="172"/>
      <c r="Y319" s="172"/>
      <c r="Z319" s="172"/>
      <c r="AA319" s="172"/>
      <c r="AB319" s="143"/>
      <c r="AC319" s="115"/>
      <c r="AD319" s="144"/>
      <c r="AE319" s="107"/>
      <c r="AF319" s="107"/>
      <c r="AG319" s="107"/>
      <c r="AH319" s="145"/>
      <c r="AI319" s="117"/>
    </row>
    <row r="320" spans="1:35" ht="27.75" customHeight="1" thickBot="1">
      <c r="A320" s="167" t="s">
        <v>14</v>
      </c>
      <c r="B320" s="173" t="s">
        <v>15</v>
      </c>
      <c r="C320" s="4"/>
      <c r="D320" s="55">
        <v>11902</v>
      </c>
      <c r="E320" s="18" t="s">
        <v>25</v>
      </c>
      <c r="F320" s="55">
        <v>13907</v>
      </c>
      <c r="G320" s="18" t="s">
        <v>25</v>
      </c>
      <c r="H320" s="55">
        <v>13634</v>
      </c>
      <c r="I320" s="18" t="s">
        <v>25</v>
      </c>
      <c r="J320" s="55">
        <v>12267</v>
      </c>
      <c r="K320" s="18" t="s">
        <v>25</v>
      </c>
      <c r="L320" s="55">
        <v>12199</v>
      </c>
      <c r="M320" s="18" t="s">
        <v>25</v>
      </c>
      <c r="N320" s="55">
        <v>12288</v>
      </c>
      <c r="O320" s="18" t="s">
        <v>25</v>
      </c>
      <c r="P320" s="55">
        <v>12812</v>
      </c>
      <c r="Q320" s="18" t="s">
        <v>25</v>
      </c>
      <c r="R320" s="55">
        <v>13143</v>
      </c>
      <c r="S320" s="18" t="s">
        <v>25</v>
      </c>
      <c r="T320" s="55">
        <v>13143</v>
      </c>
      <c r="U320" s="18" t="s">
        <v>25</v>
      </c>
      <c r="V320" s="55">
        <v>13304</v>
      </c>
      <c r="W320" s="18" t="s">
        <v>25</v>
      </c>
      <c r="X320" s="55">
        <v>13534</v>
      </c>
      <c r="Y320" s="18" t="s">
        <v>25</v>
      </c>
      <c r="Z320" s="57">
        <v>13575</v>
      </c>
      <c r="AA320" s="32" t="s">
        <v>25</v>
      </c>
      <c r="AB320" s="125"/>
      <c r="AC320" s="115"/>
      <c r="AD320" s="144"/>
      <c r="AE320" s="107"/>
      <c r="AF320" s="102"/>
      <c r="AG320" s="107"/>
      <c r="AH320" s="109"/>
      <c r="AI320" s="117"/>
    </row>
    <row r="321" spans="1:35" ht="27.75" customHeight="1" thickBot="1" thickTop="1">
      <c r="A321" s="167"/>
      <c r="B321" s="174"/>
      <c r="C321" s="152" t="s">
        <v>20</v>
      </c>
      <c r="D321" s="62">
        <f>D320-Z293</f>
        <v>-360</v>
      </c>
      <c r="E321" s="25">
        <f>D321/Z293</f>
        <v>-0.02935899526993965</v>
      </c>
      <c r="F321" s="62">
        <f>F320-D320</f>
        <v>2005</v>
      </c>
      <c r="G321" s="25">
        <f>F321/D320</f>
        <v>0.16845908250714164</v>
      </c>
      <c r="H321" s="62">
        <f>H320-F320</f>
        <v>-273</v>
      </c>
      <c r="I321" s="25">
        <f>H321/F320</f>
        <v>-0.019630401955849572</v>
      </c>
      <c r="J321" s="62">
        <f>J320-H320</f>
        <v>-1367</v>
      </c>
      <c r="K321" s="25">
        <f>J321/H320</f>
        <v>-0.1002640457679331</v>
      </c>
      <c r="L321" s="62">
        <f>L320-J320</f>
        <v>-68</v>
      </c>
      <c r="M321" s="25">
        <f>L321/J320</f>
        <v>-0.005543327626966658</v>
      </c>
      <c r="N321" s="52">
        <f>N320-L320</f>
        <v>89</v>
      </c>
      <c r="O321" s="28">
        <f>N321/L320</f>
        <v>0.007295679973768341</v>
      </c>
      <c r="P321" s="52">
        <f>P320-N320</f>
        <v>524</v>
      </c>
      <c r="Q321" s="28">
        <f>P321/N320</f>
        <v>0.042643229166666664</v>
      </c>
      <c r="R321" s="52">
        <f>R320-P320</f>
        <v>331</v>
      </c>
      <c r="S321" s="28">
        <f>R321/P320</f>
        <v>0.025835154542616298</v>
      </c>
      <c r="T321" s="52">
        <f>T320-R320</f>
        <v>0</v>
      </c>
      <c r="U321" s="28">
        <f>T321/R320</f>
        <v>0</v>
      </c>
      <c r="V321" s="52">
        <f>V320-T320</f>
        <v>161</v>
      </c>
      <c r="W321" s="28">
        <f>V321/T320</f>
        <v>0.012249866849273377</v>
      </c>
      <c r="X321" s="52">
        <f>X320-V320</f>
        <v>230</v>
      </c>
      <c r="Y321" s="28">
        <f>X321/V320</f>
        <v>0.01728803367408298</v>
      </c>
      <c r="Z321" s="58">
        <f>Z320-X320</f>
        <v>41</v>
      </c>
      <c r="AA321" s="33">
        <f>Z321/X320</f>
        <v>0.0030294074183537757</v>
      </c>
      <c r="AB321" s="143"/>
      <c r="AC321" s="115"/>
      <c r="AD321" s="144"/>
      <c r="AE321" s="153"/>
      <c r="AF321" s="142"/>
      <c r="AG321" s="107"/>
      <c r="AH321" s="145"/>
      <c r="AI321" s="117"/>
    </row>
    <row r="322" spans="1:35" ht="27.75" customHeight="1" thickBot="1" thickTop="1">
      <c r="A322" s="167"/>
      <c r="B322" s="175"/>
      <c r="C322" s="149" t="s">
        <v>21</v>
      </c>
      <c r="D322" s="53">
        <f>D320-D293</f>
        <v>-2135</v>
      </c>
      <c r="E322" s="26">
        <f>D322/D293</f>
        <v>-0.15209802664386976</v>
      </c>
      <c r="F322" s="53">
        <f>F320-F293</f>
        <v>-559</v>
      </c>
      <c r="G322" s="26">
        <f>F322/F293</f>
        <v>-0.03864233374809899</v>
      </c>
      <c r="H322" s="53">
        <f>H320-H293</f>
        <v>-336</v>
      </c>
      <c r="I322" s="26">
        <f>H322/H293</f>
        <v>-0.024051539012168933</v>
      </c>
      <c r="J322" s="53">
        <f>J320-J293</f>
        <v>-477</v>
      </c>
      <c r="K322" s="26">
        <f>J322/J293</f>
        <v>-0.03742937853107345</v>
      </c>
      <c r="L322" s="53">
        <f>L320-L293</f>
        <v>252</v>
      </c>
      <c r="M322" s="26">
        <f>L322/L293</f>
        <v>0.02109316146312882</v>
      </c>
      <c r="N322" s="53">
        <f>N320-N293</f>
        <v>692</v>
      </c>
      <c r="O322" s="26">
        <f>N322/N293</f>
        <v>0.0596757502587099</v>
      </c>
      <c r="P322" s="53">
        <f>P320-P293</f>
        <v>939</v>
      </c>
      <c r="Q322" s="26">
        <f>P322/P293</f>
        <v>0.07908700412701086</v>
      </c>
      <c r="R322" s="53">
        <f>R320-R293</f>
        <v>792</v>
      </c>
      <c r="S322" s="26">
        <f>R322/R293</f>
        <v>0.06412436239980568</v>
      </c>
      <c r="T322" s="53">
        <f>T320-T293</f>
        <v>987</v>
      </c>
      <c r="U322" s="26">
        <f>T322/T293</f>
        <v>0.08119447186574531</v>
      </c>
      <c r="V322" s="53">
        <f>V320-V293</f>
        <v>2546</v>
      </c>
      <c r="W322" s="26">
        <f>V322/V293</f>
        <v>0.23666108942182562</v>
      </c>
      <c r="X322" s="53">
        <f>X320-X293</f>
        <v>2074</v>
      </c>
      <c r="Y322" s="26">
        <f>X322/X293</f>
        <v>0.18097731239092496</v>
      </c>
      <c r="Z322" s="58">
        <f>Z320-Z293</f>
        <v>1313</v>
      </c>
      <c r="AA322" s="33">
        <f>Z322/Z293</f>
        <v>0.10707877997064101</v>
      </c>
      <c r="AB322" s="143"/>
      <c r="AC322" s="115"/>
      <c r="AD322" s="144"/>
      <c r="AE322" s="107"/>
      <c r="AF322" s="154"/>
      <c r="AG322" s="107"/>
      <c r="AH322" s="145"/>
      <c r="AI322" s="117"/>
    </row>
    <row r="323" spans="1:33" ht="12.75">
      <c r="A323" s="107"/>
      <c r="B323" s="107"/>
      <c r="C323" s="107"/>
      <c r="D323" s="3"/>
      <c r="E323" s="107"/>
      <c r="F323" s="3"/>
      <c r="G323" s="107"/>
      <c r="H323" s="3"/>
      <c r="I323" s="107"/>
      <c r="J323" s="3"/>
      <c r="K323" s="107"/>
      <c r="L323" s="3"/>
      <c r="M323" s="107"/>
      <c r="N323" s="3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</row>
    <row r="324" spans="21:23" ht="12.75">
      <c r="U324" s="86">
        <f>Z331-H331</f>
        <v>15357</v>
      </c>
      <c r="W324">
        <f>U324/H331*100</f>
        <v>3.8559268837723155</v>
      </c>
    </row>
    <row r="325" spans="1:33" ht="28.5" customHeight="1">
      <c r="A325" s="188" t="s">
        <v>119</v>
      </c>
      <c r="B325" s="188"/>
      <c r="C325" s="188"/>
      <c r="D325" s="188"/>
      <c r="E325" s="188"/>
      <c r="F325" s="188"/>
      <c r="G325" s="188"/>
      <c r="H325" s="188"/>
      <c r="I325" s="188"/>
      <c r="J325" s="188"/>
      <c r="K325" s="188"/>
      <c r="L325" s="189"/>
      <c r="M325" s="189"/>
      <c r="N325" s="189"/>
      <c r="O325" s="189"/>
      <c r="P325" s="189"/>
      <c r="Q325" s="189"/>
      <c r="R325" s="189"/>
      <c r="S325" s="189"/>
      <c r="T325" s="189"/>
      <c r="U325" s="189"/>
      <c r="V325" s="189"/>
      <c r="W325" s="189"/>
      <c r="X325" s="189"/>
      <c r="Y325" s="189"/>
      <c r="Z325" s="189"/>
      <c r="AA325" s="189"/>
      <c r="AB325" s="189"/>
      <c r="AC325" s="189"/>
      <c r="AD325" s="189"/>
      <c r="AE325" s="190"/>
      <c r="AF325" s="190"/>
      <c r="AG325" s="190"/>
    </row>
    <row r="326" ht="13.5" thickBot="1"/>
    <row r="327" spans="1:35" ht="21.75" customHeight="1" thickBot="1">
      <c r="A327" s="191" t="s">
        <v>42</v>
      </c>
      <c r="B327" s="192" t="s">
        <v>58</v>
      </c>
      <c r="C327" s="194"/>
      <c r="D327" s="171" t="s">
        <v>120</v>
      </c>
      <c r="E327" s="195"/>
      <c r="F327" s="195"/>
      <c r="G327" s="195"/>
      <c r="H327" s="195"/>
      <c r="I327" s="195"/>
      <c r="J327" s="195"/>
      <c r="K327" s="195"/>
      <c r="L327" s="195"/>
      <c r="M327" s="195"/>
      <c r="N327" s="195"/>
      <c r="O327" s="195"/>
      <c r="P327" s="195"/>
      <c r="Q327" s="195"/>
      <c r="R327" s="195"/>
      <c r="S327" s="195"/>
      <c r="T327" s="195"/>
      <c r="U327" s="195"/>
      <c r="V327" s="195"/>
      <c r="W327" s="195"/>
      <c r="X327" s="195"/>
      <c r="Y327" s="195"/>
      <c r="Z327" s="195"/>
      <c r="AA327" s="196"/>
      <c r="AB327" s="176" t="s">
        <v>22</v>
      </c>
      <c r="AC327" s="181" t="s">
        <v>23</v>
      </c>
      <c r="AD327" s="206"/>
      <c r="AE327" s="208" t="s">
        <v>22</v>
      </c>
      <c r="AF327" s="209"/>
      <c r="AG327" s="209"/>
      <c r="AH327" s="181" t="s">
        <v>23</v>
      </c>
      <c r="AI327" s="182"/>
    </row>
    <row r="328" spans="1:35" ht="24.75" customHeight="1" thickBot="1" thickTop="1">
      <c r="A328" s="191"/>
      <c r="B328" s="193"/>
      <c r="C328" s="167"/>
      <c r="D328" s="168" t="s">
        <v>4</v>
      </c>
      <c r="E328" s="169"/>
      <c r="F328" s="168" t="s">
        <v>5</v>
      </c>
      <c r="G328" s="169"/>
      <c r="H328" s="168" t="s">
        <v>26</v>
      </c>
      <c r="I328" s="169"/>
      <c r="J328" s="168" t="s">
        <v>27</v>
      </c>
      <c r="K328" s="169"/>
      <c r="L328" s="168" t="s">
        <v>28</v>
      </c>
      <c r="M328" s="169"/>
      <c r="N328" s="168" t="s">
        <v>29</v>
      </c>
      <c r="O328" s="169"/>
      <c r="P328" s="168" t="s">
        <v>33</v>
      </c>
      <c r="Q328" s="169"/>
      <c r="R328" s="168" t="s">
        <v>35</v>
      </c>
      <c r="S328" s="169"/>
      <c r="T328" s="168" t="s">
        <v>40</v>
      </c>
      <c r="U328" s="169"/>
      <c r="V328" s="168" t="s">
        <v>41</v>
      </c>
      <c r="W328" s="169"/>
      <c r="X328" s="168" t="s">
        <v>44</v>
      </c>
      <c r="Y328" s="169"/>
      <c r="Z328" s="210" t="s">
        <v>45</v>
      </c>
      <c r="AA328" s="211"/>
      <c r="AB328" s="177"/>
      <c r="AC328" s="183"/>
      <c r="AD328" s="207"/>
      <c r="AE328" s="208"/>
      <c r="AF328" s="209"/>
      <c r="AG328" s="209"/>
      <c r="AH328" s="183"/>
      <c r="AI328" s="184"/>
    </row>
    <row r="329" spans="1:35" ht="25.5" customHeight="1" thickBot="1" thickTop="1">
      <c r="A329" s="2"/>
      <c r="B329" s="1"/>
      <c r="C329" s="203" t="s">
        <v>34</v>
      </c>
      <c r="D329" s="204"/>
      <c r="E329" s="204"/>
      <c r="F329" s="204"/>
      <c r="G329" s="204"/>
      <c r="H329" s="204"/>
      <c r="I329" s="204"/>
      <c r="J329" s="204"/>
      <c r="K329" s="204"/>
      <c r="L329" s="204"/>
      <c r="M329" s="204"/>
      <c r="N329" s="204"/>
      <c r="O329" s="204"/>
      <c r="P329" s="204"/>
      <c r="Q329" s="204"/>
      <c r="R329" s="204"/>
      <c r="S329" s="204"/>
      <c r="T329" s="204"/>
      <c r="U329" s="204"/>
      <c r="V329" s="204"/>
      <c r="W329" s="204"/>
      <c r="X329" s="204"/>
      <c r="Y329" s="204"/>
      <c r="Z329" s="204"/>
      <c r="AA329" s="205"/>
      <c r="AB329" s="178"/>
      <c r="AC329" s="19" t="s">
        <v>24</v>
      </c>
      <c r="AD329" s="68" t="s">
        <v>25</v>
      </c>
      <c r="AH329" s="19" t="s">
        <v>24</v>
      </c>
      <c r="AI329" s="20" t="s">
        <v>25</v>
      </c>
    </row>
    <row r="330" spans="1:35" ht="24" customHeight="1" thickBot="1">
      <c r="A330" s="185"/>
      <c r="B330" s="186"/>
      <c r="C330" s="186"/>
      <c r="D330" s="186"/>
      <c r="E330" s="186"/>
      <c r="F330" s="186"/>
      <c r="G330" s="186"/>
      <c r="H330" s="186"/>
      <c r="I330" s="186"/>
      <c r="J330" s="186"/>
      <c r="K330" s="186"/>
      <c r="L330" s="186"/>
      <c r="M330" s="186"/>
      <c r="N330" s="186"/>
      <c r="O330" s="186"/>
      <c r="P330" s="186"/>
      <c r="Q330" s="186"/>
      <c r="R330" s="186"/>
      <c r="S330" s="186"/>
      <c r="T330" s="186"/>
      <c r="U330" s="186"/>
      <c r="V330" s="186"/>
      <c r="W330" s="186"/>
      <c r="X330" s="186"/>
      <c r="Y330" s="186"/>
      <c r="Z330" s="186"/>
      <c r="AA330" s="187"/>
      <c r="AB330" s="197" t="s">
        <v>6</v>
      </c>
      <c r="AC330" s="198"/>
      <c r="AD330" s="199"/>
      <c r="AE330" s="67" t="s">
        <v>30</v>
      </c>
      <c r="AF330" s="37" t="s">
        <v>31</v>
      </c>
      <c r="AG330" s="38" t="s">
        <v>32</v>
      </c>
      <c r="AH330" s="179"/>
      <c r="AI330" s="180"/>
    </row>
    <row r="331" spans="1:35" ht="27.75" customHeight="1" thickBot="1" thickTop="1">
      <c r="A331" s="167" t="s">
        <v>7</v>
      </c>
      <c r="B331" s="173" t="s">
        <v>8</v>
      </c>
      <c r="C331" s="6"/>
      <c r="D331" s="51">
        <v>406167</v>
      </c>
      <c r="E331" s="17" t="s">
        <v>25</v>
      </c>
      <c r="F331" s="51">
        <v>402888</v>
      </c>
      <c r="G331" s="17" t="s">
        <v>25</v>
      </c>
      <c r="H331" s="51">
        <v>398270</v>
      </c>
      <c r="I331" s="17" t="s">
        <v>25</v>
      </c>
      <c r="J331" s="51">
        <v>419582</v>
      </c>
      <c r="K331" s="17" t="s">
        <v>25</v>
      </c>
      <c r="L331" s="51">
        <v>421474</v>
      </c>
      <c r="M331" s="17" t="s">
        <v>25</v>
      </c>
      <c r="N331" s="51">
        <v>421300</v>
      </c>
      <c r="O331" s="17" t="s">
        <v>25</v>
      </c>
      <c r="P331" s="51">
        <v>426252</v>
      </c>
      <c r="Q331" s="17" t="s">
        <v>25</v>
      </c>
      <c r="R331" s="51">
        <v>427593</v>
      </c>
      <c r="S331" s="17" t="s">
        <v>25</v>
      </c>
      <c r="T331" s="51">
        <v>417957</v>
      </c>
      <c r="U331" s="17" t="s">
        <v>25</v>
      </c>
      <c r="V331" s="51">
        <v>414402</v>
      </c>
      <c r="W331" s="17" t="s">
        <v>25</v>
      </c>
      <c r="X331" s="51">
        <v>413254</v>
      </c>
      <c r="Y331" s="17" t="s">
        <v>25</v>
      </c>
      <c r="Z331" s="57">
        <v>413627</v>
      </c>
      <c r="AA331" s="32" t="s">
        <v>25</v>
      </c>
      <c r="AB331" s="200"/>
      <c r="AC331" s="201"/>
      <c r="AD331" s="202"/>
      <c r="AE331" s="102"/>
      <c r="AF331" s="107"/>
      <c r="AG331" s="107"/>
      <c r="AH331" s="146"/>
      <c r="AI331" s="147"/>
    </row>
    <row r="332" spans="1:35" ht="27.75" customHeight="1" thickBot="1" thickTop="1">
      <c r="A332" s="167"/>
      <c r="B332" s="174"/>
      <c r="C332" s="148" t="s">
        <v>20</v>
      </c>
      <c r="D332" s="62">
        <f>D331-Z304</f>
        <v>4321</v>
      </c>
      <c r="E332" s="25">
        <f>D332/Z304</f>
        <v>0.010752875479661363</v>
      </c>
      <c r="F332" s="62">
        <f>F331-D331</f>
        <v>-3279</v>
      </c>
      <c r="G332" s="25">
        <f>F332/D331</f>
        <v>-0.008073033998330736</v>
      </c>
      <c r="H332" s="62">
        <f>H331-F331</f>
        <v>-4618</v>
      </c>
      <c r="I332" s="25">
        <f>H332/F331</f>
        <v>-0.011462242608367586</v>
      </c>
      <c r="J332" s="62">
        <f>J331-H331</f>
        <v>21312</v>
      </c>
      <c r="K332" s="25">
        <f>J332/H331</f>
        <v>0.05351143696487307</v>
      </c>
      <c r="L332" s="62">
        <f>L331-J331</f>
        <v>1892</v>
      </c>
      <c r="M332" s="25">
        <f>L332/J331</f>
        <v>0.004509249681826199</v>
      </c>
      <c r="N332" s="52">
        <f>N331-L331</f>
        <v>-174</v>
      </c>
      <c r="O332" s="28">
        <f>N332/L331</f>
        <v>-0.00041283685351884103</v>
      </c>
      <c r="P332" s="52">
        <f>P331-N331</f>
        <v>4952</v>
      </c>
      <c r="Q332" s="28">
        <f>P332/N331</f>
        <v>0.01175409446949917</v>
      </c>
      <c r="R332" s="52">
        <f>R331-P331</f>
        <v>1341</v>
      </c>
      <c r="S332" s="28">
        <f>R332/P331</f>
        <v>0.0031460262943047773</v>
      </c>
      <c r="T332" s="52">
        <f>T331-R331</f>
        <v>-9636</v>
      </c>
      <c r="U332" s="28">
        <f>T332/R331</f>
        <v>-0.022535448428762865</v>
      </c>
      <c r="V332" s="52">
        <f>V331-T331</f>
        <v>-3555</v>
      </c>
      <c r="W332" s="28">
        <f>V332/T331</f>
        <v>-0.008505659673124269</v>
      </c>
      <c r="X332" s="52">
        <f>X331-V331</f>
        <v>-1148</v>
      </c>
      <c r="Y332" s="28">
        <f>X332/V331</f>
        <v>-0.0027702569003045354</v>
      </c>
      <c r="Z332" s="58">
        <f>Z331-X331</f>
        <v>373</v>
      </c>
      <c r="AA332" s="33">
        <f>Z332/X331</f>
        <v>0.0009025925943850513</v>
      </c>
      <c r="AB332" s="125"/>
      <c r="AC332" s="115"/>
      <c r="AD332" s="144"/>
      <c r="AE332" s="107"/>
      <c r="AF332" s="107"/>
      <c r="AG332" s="107"/>
      <c r="AH332" s="115"/>
      <c r="AI332" s="107"/>
    </row>
    <row r="333" spans="1:35" ht="27.75" customHeight="1" thickBot="1" thickTop="1">
      <c r="A333" s="167"/>
      <c r="B333" s="175"/>
      <c r="C333" s="149" t="s">
        <v>21</v>
      </c>
      <c r="D333" s="53">
        <f>D331-D304</f>
        <v>-27271</v>
      </c>
      <c r="E333" s="26">
        <f>D333/D304</f>
        <v>-0.06291787983517827</v>
      </c>
      <c r="F333" s="53">
        <f>F331-F304</f>
        <v>-27165</v>
      </c>
      <c r="G333" s="26">
        <f>F333/F304</f>
        <v>-0.06316663294989222</v>
      </c>
      <c r="H333" s="53">
        <f>H331-H304</f>
        <v>-25149</v>
      </c>
      <c r="I333" s="26">
        <f>H333/H304</f>
        <v>-0.05939506729740517</v>
      </c>
      <c r="J333" s="53">
        <f>J331-J304</f>
        <v>5756</v>
      </c>
      <c r="K333" s="26">
        <f>J333/J304</f>
        <v>0.01390922754974313</v>
      </c>
      <c r="L333" s="53">
        <f>L331-L304</f>
        <v>14789</v>
      </c>
      <c r="M333" s="26">
        <f>L333/L304</f>
        <v>0.03636475404797325</v>
      </c>
      <c r="N333" s="53">
        <f>N331-N304</f>
        <v>15824</v>
      </c>
      <c r="O333" s="26">
        <f>N333/N304</f>
        <v>0.03902573765155028</v>
      </c>
      <c r="P333" s="53">
        <f>P331-P304</f>
        <v>19143</v>
      </c>
      <c r="Q333" s="26">
        <f>P333/P304</f>
        <v>0.04702180497115023</v>
      </c>
      <c r="R333" s="53">
        <f>R331-R304</f>
        <v>20745</v>
      </c>
      <c r="S333" s="26">
        <f>R333/R304</f>
        <v>0.050989558754129305</v>
      </c>
      <c r="T333" s="53">
        <f>T331-T304</f>
        <v>14602</v>
      </c>
      <c r="U333" s="26">
        <f>T333/T304</f>
        <v>0.036201361083908715</v>
      </c>
      <c r="V333" s="53">
        <f>V331-V304</f>
        <v>13060</v>
      </c>
      <c r="W333" s="26">
        <f>V333/V304</f>
        <v>0.03254082553034569</v>
      </c>
      <c r="X333" s="53">
        <f>X331-X304</f>
        <v>11895</v>
      </c>
      <c r="Y333" s="26">
        <f>X333/X304</f>
        <v>0.029636808941620844</v>
      </c>
      <c r="Z333" s="58">
        <f>Z331-Z304</f>
        <v>11781</v>
      </c>
      <c r="AA333" s="33">
        <f>Z333/Z304</f>
        <v>0.029317201116845756</v>
      </c>
      <c r="AB333" s="143"/>
      <c r="AC333" s="29"/>
      <c r="AD333" s="144"/>
      <c r="AE333" s="75" t="s">
        <v>30</v>
      </c>
      <c r="AF333" s="76" t="s">
        <v>31</v>
      </c>
      <c r="AG333" s="77" t="s">
        <v>32</v>
      </c>
      <c r="AH333" s="29"/>
      <c r="AI333" s="107"/>
    </row>
    <row r="334" spans="1:35" ht="27.75" customHeight="1" thickBot="1" thickTop="1">
      <c r="A334" s="167" t="s">
        <v>9</v>
      </c>
      <c r="B334" s="170" t="s">
        <v>19</v>
      </c>
      <c r="C334" s="150"/>
      <c r="D334" s="54">
        <v>18721</v>
      </c>
      <c r="E334" s="18" t="s">
        <v>25</v>
      </c>
      <c r="F334" s="54">
        <v>13948</v>
      </c>
      <c r="G334" s="18" t="s">
        <v>25</v>
      </c>
      <c r="H334" s="54">
        <v>10889</v>
      </c>
      <c r="I334" s="18" t="s">
        <v>25</v>
      </c>
      <c r="J334" s="54">
        <v>27074</v>
      </c>
      <c r="K334" s="18" t="s">
        <v>25</v>
      </c>
      <c r="L334" s="54">
        <v>14257</v>
      </c>
      <c r="M334" s="18" t="s">
        <v>25</v>
      </c>
      <c r="N334" s="54">
        <v>17855</v>
      </c>
      <c r="O334" s="18" t="s">
        <v>25</v>
      </c>
      <c r="P334" s="54">
        <v>19468</v>
      </c>
      <c r="Q334" s="18" t="s">
        <v>25</v>
      </c>
      <c r="R334" s="54">
        <v>14863</v>
      </c>
      <c r="S334" s="18" t="s">
        <v>25</v>
      </c>
      <c r="T334" s="54">
        <v>21200</v>
      </c>
      <c r="U334" s="18" t="s">
        <v>25</v>
      </c>
      <c r="V334" s="54">
        <v>15608</v>
      </c>
      <c r="W334" s="18" t="s">
        <v>25</v>
      </c>
      <c r="X334" s="54">
        <v>12476</v>
      </c>
      <c r="Y334" s="18" t="s">
        <v>25</v>
      </c>
      <c r="Z334" s="57">
        <v>13036</v>
      </c>
      <c r="AA334" s="32" t="s">
        <v>25</v>
      </c>
      <c r="AB334" s="27">
        <f>D334+F334+H334+J334+L334+N334+P334+R334+T334+V334+X334+Z334</f>
        <v>199395</v>
      </c>
      <c r="AC334" s="138"/>
      <c r="AD334" s="139"/>
      <c r="AE334" s="119">
        <v>141643</v>
      </c>
      <c r="AF334" s="120">
        <v>54530</v>
      </c>
      <c r="AG334" s="120">
        <v>3222</v>
      </c>
      <c r="AH334" s="21" t="s">
        <v>121</v>
      </c>
      <c r="AI334" s="24">
        <v>0.0768</v>
      </c>
    </row>
    <row r="335" spans="1:35" ht="27.75" customHeight="1" thickBot="1" thickTop="1">
      <c r="A335" s="167"/>
      <c r="B335" s="170"/>
      <c r="C335" s="148" t="s">
        <v>20</v>
      </c>
      <c r="D335" s="62">
        <f>D334-Z307</f>
        <v>4188</v>
      </c>
      <c r="E335" s="25">
        <f>D335/Z307</f>
        <v>0.28817174705841875</v>
      </c>
      <c r="F335" s="62">
        <f>F334-D334</f>
        <v>-4773</v>
      </c>
      <c r="G335" s="25">
        <f>F335/D334</f>
        <v>-0.2549543293627477</v>
      </c>
      <c r="H335" s="62">
        <f>H334-F334</f>
        <v>-3059</v>
      </c>
      <c r="I335" s="25">
        <f>H335/F334</f>
        <v>-0.21931459707484943</v>
      </c>
      <c r="J335" s="62">
        <f>J334-H334</f>
        <v>16185</v>
      </c>
      <c r="K335" s="25">
        <f>J335/H334</f>
        <v>1.4863623840573055</v>
      </c>
      <c r="L335" s="62">
        <f>L334-J334</f>
        <v>-12817</v>
      </c>
      <c r="M335" s="25">
        <f>L335/J334</f>
        <v>-0.473406219989658</v>
      </c>
      <c r="N335" s="52">
        <f>N334-L334</f>
        <v>3598</v>
      </c>
      <c r="O335" s="28">
        <f>N335/L334</f>
        <v>0.25236725818895983</v>
      </c>
      <c r="P335" s="52">
        <f>P334-N334</f>
        <v>1613</v>
      </c>
      <c r="Q335" s="28">
        <f>P335/N334</f>
        <v>0.0903388406608793</v>
      </c>
      <c r="R335" s="52">
        <f>R334-P334</f>
        <v>-4605</v>
      </c>
      <c r="S335" s="28">
        <f>R335/P334</f>
        <v>-0.23654201767002261</v>
      </c>
      <c r="T335" s="52">
        <f>T334-R334</f>
        <v>6337</v>
      </c>
      <c r="U335" s="28">
        <f>T335/R334</f>
        <v>0.42636076162282177</v>
      </c>
      <c r="V335" s="52">
        <f>V334-T334</f>
        <v>-5592</v>
      </c>
      <c r="W335" s="28">
        <f>V335/T334</f>
        <v>-0.2637735849056604</v>
      </c>
      <c r="X335" s="52">
        <f>X334-V334</f>
        <v>-3132</v>
      </c>
      <c r="Y335" s="28">
        <f>X335/V334</f>
        <v>-0.20066632496155817</v>
      </c>
      <c r="Z335" s="58">
        <f>Z334-X334</f>
        <v>560</v>
      </c>
      <c r="AA335" s="33">
        <f>Z335/X334</f>
        <v>0.04488618146841936</v>
      </c>
      <c r="AB335" s="155">
        <f>D334+F334+H334+J334+L334+N334+P334+R334+T334+V334+X334+Z334</f>
        <v>199395</v>
      </c>
      <c r="AC335" s="108"/>
      <c r="AD335" s="156"/>
      <c r="AE335" s="121"/>
      <c r="AF335" s="121"/>
      <c r="AG335" s="121"/>
      <c r="AH335" s="108">
        <f>AB334-AB308</f>
        <v>14220</v>
      </c>
      <c r="AI335" s="109">
        <f>AH335/AB308</f>
        <v>0.07679222357229648</v>
      </c>
    </row>
    <row r="336" spans="1:35" ht="27.75" customHeight="1" thickBot="1" thickTop="1">
      <c r="A336" s="167"/>
      <c r="B336" s="170"/>
      <c r="C336" s="149" t="s">
        <v>21</v>
      </c>
      <c r="D336" s="53">
        <f>D334-D307</f>
        <v>1943</v>
      </c>
      <c r="E336" s="26">
        <f>D336/D307</f>
        <v>0.11580641316009059</v>
      </c>
      <c r="F336" s="53">
        <f>F334-F307</f>
        <v>815</v>
      </c>
      <c r="G336" s="26">
        <f>F336/F307</f>
        <v>0.062057412624685906</v>
      </c>
      <c r="H336" s="53">
        <f>H334-H307</f>
        <v>-2068</v>
      </c>
      <c r="I336" s="26">
        <f>H336/H307</f>
        <v>-0.15960484680095702</v>
      </c>
      <c r="J336" s="53">
        <f>J334-J307</f>
        <v>14161</v>
      </c>
      <c r="K336" s="26">
        <f>J336/J307</f>
        <v>1.0966467900565322</v>
      </c>
      <c r="L336" s="53">
        <f>L334-L307</f>
        <v>1901</v>
      </c>
      <c r="M336" s="26">
        <f>L336/L307</f>
        <v>0.15385237941081256</v>
      </c>
      <c r="N336" s="53">
        <f>N334-N307</f>
        <v>2603</v>
      </c>
      <c r="O336" s="26">
        <f>N336/N307</f>
        <v>0.1706661421452924</v>
      </c>
      <c r="P336" s="53">
        <f>P334-P307</f>
        <v>159</v>
      </c>
      <c r="Q336" s="26">
        <f>P336/P307</f>
        <v>0.008234502045678181</v>
      </c>
      <c r="R336" s="53">
        <f>R334-R307</f>
        <v>-498</v>
      </c>
      <c r="S336" s="26">
        <f>R336/R307</f>
        <v>-0.03241976433825923</v>
      </c>
      <c r="T336" s="53">
        <f>T334-T307</f>
        <v>3119</v>
      </c>
      <c r="U336" s="26">
        <f>T336/T307</f>
        <v>0.17250152093357668</v>
      </c>
      <c r="V336" s="53">
        <f>V334-V307</f>
        <v>-3460</v>
      </c>
      <c r="W336" s="26">
        <f>V336/V307</f>
        <v>-0.1814558422487938</v>
      </c>
      <c r="X336" s="53">
        <f>X334-X307</f>
        <v>-2958</v>
      </c>
      <c r="Y336" s="26">
        <f>X336/X307</f>
        <v>-0.19165478813010237</v>
      </c>
      <c r="Z336" s="58">
        <f>Z334-Z307</f>
        <v>-1497</v>
      </c>
      <c r="AA336" s="33">
        <f>Z336/Z307</f>
        <v>-0.10300694970068121</v>
      </c>
      <c r="AB336" s="136"/>
      <c r="AC336" s="127"/>
      <c r="AD336" s="137"/>
      <c r="AE336" s="75" t="s">
        <v>30</v>
      </c>
      <c r="AF336" s="76" t="s">
        <v>31</v>
      </c>
      <c r="AG336" s="77" t="s">
        <v>32</v>
      </c>
      <c r="AH336" s="106"/>
      <c r="AI336" s="3"/>
    </row>
    <row r="337" spans="1:35" ht="27.75" customHeight="1" thickBot="1" thickTop="1">
      <c r="A337" s="167" t="s">
        <v>10</v>
      </c>
      <c r="B337" s="170" t="s">
        <v>17</v>
      </c>
      <c r="C337" s="151"/>
      <c r="D337" s="55">
        <v>8197</v>
      </c>
      <c r="E337" s="18" t="s">
        <v>25</v>
      </c>
      <c r="F337" s="55">
        <v>8981</v>
      </c>
      <c r="G337" s="18" t="s">
        <v>25</v>
      </c>
      <c r="H337" s="55">
        <v>10531</v>
      </c>
      <c r="I337" s="18" t="s">
        <v>25</v>
      </c>
      <c r="J337" s="55">
        <v>3588</v>
      </c>
      <c r="K337" s="18" t="s">
        <v>25</v>
      </c>
      <c r="L337" s="55">
        <v>9441</v>
      </c>
      <c r="M337" s="18" t="s">
        <v>25</v>
      </c>
      <c r="N337" s="55">
        <v>13643</v>
      </c>
      <c r="O337" s="18" t="s">
        <v>25</v>
      </c>
      <c r="P337" s="55">
        <v>10684</v>
      </c>
      <c r="Q337" s="18" t="s">
        <v>25</v>
      </c>
      <c r="R337" s="55">
        <v>9067</v>
      </c>
      <c r="S337" s="18" t="s">
        <v>25</v>
      </c>
      <c r="T337" s="55">
        <v>15082</v>
      </c>
      <c r="U337" s="18" t="s">
        <v>25</v>
      </c>
      <c r="V337" s="55">
        <v>11514</v>
      </c>
      <c r="W337" s="18" t="s">
        <v>25</v>
      </c>
      <c r="X337" s="55">
        <v>9332</v>
      </c>
      <c r="Y337" s="18" t="s">
        <v>25</v>
      </c>
      <c r="Z337" s="57">
        <v>8269</v>
      </c>
      <c r="AA337" s="32" t="s">
        <v>25</v>
      </c>
      <c r="AB337" s="27">
        <f>D337+F337+H337+J337+L337+N337+P337+R337+T337+V337+X337+Z337</f>
        <v>118329</v>
      </c>
      <c r="AC337" s="138"/>
      <c r="AD337" s="139"/>
      <c r="AE337" s="122">
        <v>87993</v>
      </c>
      <c r="AF337" s="123">
        <v>29090</v>
      </c>
      <c r="AG337" s="124">
        <v>1246</v>
      </c>
      <c r="AH337" s="21" t="s">
        <v>122</v>
      </c>
      <c r="AI337" s="24">
        <v>-0.1704</v>
      </c>
    </row>
    <row r="338" spans="1:35" ht="27.75" customHeight="1" thickBot="1" thickTop="1">
      <c r="A338" s="167"/>
      <c r="B338" s="170"/>
      <c r="C338" s="152" t="s">
        <v>20</v>
      </c>
      <c r="D338" s="62">
        <f>D337-Z310</f>
        <v>-1454</v>
      </c>
      <c r="E338" s="25">
        <f>D338/Z310</f>
        <v>-0.1506579629053984</v>
      </c>
      <c r="F338" s="62">
        <f>F337-D337</f>
        <v>784</v>
      </c>
      <c r="G338" s="25">
        <f>F338/D337</f>
        <v>0.09564474807856532</v>
      </c>
      <c r="H338" s="62">
        <f>H337-F337</f>
        <v>1550</v>
      </c>
      <c r="I338" s="25">
        <f>H338/F337</f>
        <v>0.1725865716512638</v>
      </c>
      <c r="J338" s="62">
        <f>J337-H337</f>
        <v>-6943</v>
      </c>
      <c r="K338" s="25">
        <f>J338/H337</f>
        <v>-0.6592916152312222</v>
      </c>
      <c r="L338" s="62">
        <f>L337-J337</f>
        <v>5853</v>
      </c>
      <c r="M338" s="25">
        <f>L338/J337</f>
        <v>1.6312709030100334</v>
      </c>
      <c r="N338" s="52">
        <f>N337-L337</f>
        <v>4202</v>
      </c>
      <c r="O338" s="28">
        <f>N338/L337</f>
        <v>0.44507997034212476</v>
      </c>
      <c r="P338" s="52">
        <f>P337-N337</f>
        <v>-2959</v>
      </c>
      <c r="Q338" s="28">
        <f>P338/N337</f>
        <v>-0.21688778127977718</v>
      </c>
      <c r="R338" s="52">
        <f>R337-P337</f>
        <v>-1617</v>
      </c>
      <c r="S338" s="28">
        <f>R338/P337</f>
        <v>-0.1513478098090603</v>
      </c>
      <c r="T338" s="52">
        <f>T337-R337</f>
        <v>6015</v>
      </c>
      <c r="U338" s="28">
        <f>T338/R337</f>
        <v>0.663394728134995</v>
      </c>
      <c r="V338" s="52">
        <f>V337-T337</f>
        <v>-3568</v>
      </c>
      <c r="W338" s="28">
        <f>V338/T337</f>
        <v>-0.23657339875348096</v>
      </c>
      <c r="X338" s="52">
        <f>X337-V337</f>
        <v>-2182</v>
      </c>
      <c r="Y338" s="28">
        <f>X338/V337</f>
        <v>-0.1895084245266632</v>
      </c>
      <c r="Z338" s="58">
        <f>Z337-X337</f>
        <v>-1063</v>
      </c>
      <c r="AA338" s="33">
        <f>Z338/X337</f>
        <v>-0.11390912987569653</v>
      </c>
      <c r="AB338" s="155">
        <f>D337+F337+H337+J337+L337+N337+P337+R337+T337+V337+X337+Z337</f>
        <v>118329</v>
      </c>
      <c r="AC338" s="108"/>
      <c r="AD338" s="156"/>
      <c r="AE338" s="121"/>
      <c r="AF338" s="121"/>
      <c r="AG338" s="121"/>
      <c r="AH338" s="108">
        <f>AB337-AB311</f>
        <v>-24307</v>
      </c>
      <c r="AI338" s="109">
        <f>AH338/AB311</f>
        <v>-0.17041279901287193</v>
      </c>
    </row>
    <row r="339" spans="1:35" ht="27.75" customHeight="1" thickBot="1" thickTop="1">
      <c r="A339" s="167"/>
      <c r="B339" s="170"/>
      <c r="C339" s="149" t="s">
        <v>21</v>
      </c>
      <c r="D339" s="53">
        <f>D337-D310</f>
        <v>-2456</v>
      </c>
      <c r="E339" s="26">
        <f>D339/D310</f>
        <v>-0.23054538627616633</v>
      </c>
      <c r="F339" s="53">
        <f>F337-F310</f>
        <v>-1423</v>
      </c>
      <c r="G339" s="26">
        <f>F339/F310</f>
        <v>-0.1367743175701653</v>
      </c>
      <c r="H339" s="53">
        <f>H337-H310</f>
        <v>-2471</v>
      </c>
      <c r="I339" s="26">
        <f>H339/H310</f>
        <v>-0.19004768497154284</v>
      </c>
      <c r="J339" s="53">
        <f>J337-J310</f>
        <v>-12107</v>
      </c>
      <c r="K339" s="26">
        <f>J339/J310</f>
        <v>-0.7713921631092705</v>
      </c>
      <c r="L339" s="53">
        <f>L337-L310</f>
        <v>-3396</v>
      </c>
      <c r="M339" s="26">
        <f>L339/L310</f>
        <v>-0.26454779154007946</v>
      </c>
      <c r="N339" s="53">
        <f>N337-N310</f>
        <v>2550</v>
      </c>
      <c r="O339" s="26">
        <f>N339/N310</f>
        <v>0.22987469575407915</v>
      </c>
      <c r="P339" s="53">
        <f>P337-P310</f>
        <v>-703</v>
      </c>
      <c r="Q339" s="26">
        <f>P339/P310</f>
        <v>-0.06173706858698516</v>
      </c>
      <c r="R339" s="53">
        <f>R337-R310</f>
        <v>-220</v>
      </c>
      <c r="S339" s="26">
        <f>R339/R310</f>
        <v>-0.023689027673091417</v>
      </c>
      <c r="T339" s="53">
        <f>T337-T310</f>
        <v>-649</v>
      </c>
      <c r="U339" s="26">
        <f>T339/T310</f>
        <v>-0.04125611849214926</v>
      </c>
      <c r="V339" s="53">
        <f>V337-V310</f>
        <v>-1644</v>
      </c>
      <c r="W339" s="26">
        <f>V339/V310</f>
        <v>-0.12494300045599635</v>
      </c>
      <c r="X339" s="53">
        <f>X337-X310</f>
        <v>-406</v>
      </c>
      <c r="Y339" s="26">
        <f>X339/X310</f>
        <v>-0.041692339289381805</v>
      </c>
      <c r="Z339" s="58">
        <f>Z337-Z310</f>
        <v>-1382</v>
      </c>
      <c r="AA339" s="33">
        <f>Z339/Z310</f>
        <v>-0.14319759610403068</v>
      </c>
      <c r="AB339" s="136"/>
      <c r="AC339" s="127"/>
      <c r="AD339" s="137"/>
      <c r="AE339" s="75" t="s">
        <v>30</v>
      </c>
      <c r="AF339" s="76" t="s">
        <v>31</v>
      </c>
      <c r="AG339" s="77" t="s">
        <v>32</v>
      </c>
      <c r="AH339" s="127"/>
      <c r="AI339" s="3"/>
    </row>
    <row r="340" spans="1:35" ht="27.75" customHeight="1" thickBot="1" thickTop="1">
      <c r="A340" s="167" t="s">
        <v>11</v>
      </c>
      <c r="B340" s="170" t="s">
        <v>18</v>
      </c>
      <c r="C340" s="151"/>
      <c r="D340" s="55">
        <v>4100</v>
      </c>
      <c r="E340" s="18" t="s">
        <v>25</v>
      </c>
      <c r="F340" s="55">
        <v>4249</v>
      </c>
      <c r="G340" s="18" t="s">
        <v>25</v>
      </c>
      <c r="H340" s="55">
        <v>2766</v>
      </c>
      <c r="I340" s="18" t="s">
        <v>25</v>
      </c>
      <c r="J340" s="55">
        <v>715</v>
      </c>
      <c r="K340" s="18" t="s">
        <v>25</v>
      </c>
      <c r="L340" s="55">
        <v>2506</v>
      </c>
      <c r="M340" s="18" t="s">
        <v>25</v>
      </c>
      <c r="N340" s="55">
        <v>2752</v>
      </c>
      <c r="O340" s="18" t="s">
        <v>25</v>
      </c>
      <c r="P340" s="55">
        <v>2135</v>
      </c>
      <c r="Q340" s="18" t="s">
        <v>25</v>
      </c>
      <c r="R340" s="55">
        <v>3947</v>
      </c>
      <c r="S340" s="18" t="s">
        <v>25</v>
      </c>
      <c r="T340" s="55">
        <v>8948</v>
      </c>
      <c r="U340" s="18" t="s">
        <v>25</v>
      </c>
      <c r="V340" s="55">
        <v>3897</v>
      </c>
      <c r="W340" s="18" t="s">
        <v>25</v>
      </c>
      <c r="X340" s="55">
        <v>2293</v>
      </c>
      <c r="Y340" s="18" t="s">
        <v>25</v>
      </c>
      <c r="Z340" s="57">
        <v>2733</v>
      </c>
      <c r="AA340" s="32" t="s">
        <v>25</v>
      </c>
      <c r="AB340" s="27">
        <f>D340+F340+H340+J340+L340+N340+P340+R340+T340+V340+X340+Z340</f>
        <v>41041</v>
      </c>
      <c r="AC340" s="138"/>
      <c r="AD340" s="139"/>
      <c r="AE340" s="122">
        <v>27985</v>
      </c>
      <c r="AF340" s="123">
        <v>13056</v>
      </c>
      <c r="AG340" s="124">
        <v>0</v>
      </c>
      <c r="AH340" s="21" t="s">
        <v>123</v>
      </c>
      <c r="AI340" s="24">
        <v>-0.3439</v>
      </c>
    </row>
    <row r="341" spans="1:35" ht="27.75" customHeight="1" thickBot="1" thickTop="1">
      <c r="A341" s="167"/>
      <c r="B341" s="170"/>
      <c r="C341" s="152" t="s">
        <v>20</v>
      </c>
      <c r="D341" s="62">
        <f>D340-Z313</f>
        <v>-1135</v>
      </c>
      <c r="E341" s="25">
        <f>D341/Z313</f>
        <v>-0.21680993314231137</v>
      </c>
      <c r="F341" s="62">
        <f>F340-D340</f>
        <v>149</v>
      </c>
      <c r="G341" s="25">
        <f>F341/D340</f>
        <v>0.036341463414634144</v>
      </c>
      <c r="H341" s="62">
        <f>H340-F340</f>
        <v>-1483</v>
      </c>
      <c r="I341" s="25">
        <f>H341/F340</f>
        <v>-0.34902329959990586</v>
      </c>
      <c r="J341" s="62">
        <f>J340-H340</f>
        <v>-2051</v>
      </c>
      <c r="K341" s="25">
        <f>J341/H340</f>
        <v>-0.7415039768618944</v>
      </c>
      <c r="L341" s="62">
        <f>L340-J340</f>
        <v>1791</v>
      </c>
      <c r="M341" s="25">
        <f>L341/J340</f>
        <v>2.504895104895105</v>
      </c>
      <c r="N341" s="52">
        <f>N340-L340</f>
        <v>246</v>
      </c>
      <c r="O341" s="28">
        <f>N341/L340</f>
        <v>0.09816440542697526</v>
      </c>
      <c r="P341" s="52">
        <f>P340-N340</f>
        <v>-617</v>
      </c>
      <c r="Q341" s="28">
        <f>P341/N340</f>
        <v>-0.22420058139534885</v>
      </c>
      <c r="R341" s="52">
        <f>R340-P340</f>
        <v>1812</v>
      </c>
      <c r="S341" s="28">
        <f>R341/P340</f>
        <v>0.848711943793911</v>
      </c>
      <c r="T341" s="52">
        <f>T340-R340</f>
        <v>5001</v>
      </c>
      <c r="U341" s="28">
        <f>T341/R340</f>
        <v>1.2670382569039778</v>
      </c>
      <c r="V341" s="52">
        <f>V340-T340</f>
        <v>-5051</v>
      </c>
      <c r="W341" s="28">
        <f>V341/T340</f>
        <v>-0.5644836835046938</v>
      </c>
      <c r="X341" s="52">
        <f>X340-V340</f>
        <v>-1604</v>
      </c>
      <c r="Y341" s="28">
        <f>X341/V340</f>
        <v>-0.41159866564023606</v>
      </c>
      <c r="Z341" s="58">
        <f>Z340-X340</f>
        <v>440</v>
      </c>
      <c r="AA341" s="33">
        <f>Z341/X340</f>
        <v>0.19188835586567815</v>
      </c>
      <c r="AB341" s="155">
        <f>D340+F340+H340+J340+L340+N340+P340+R340+T340+V340+X340+Z340</f>
        <v>41041</v>
      </c>
      <c r="AC341" s="108"/>
      <c r="AD341" s="156"/>
      <c r="AE341" s="121"/>
      <c r="AF341" s="121"/>
      <c r="AG341" s="121"/>
      <c r="AH341" s="108">
        <f>AB340-AB314</f>
        <v>-21510</v>
      </c>
      <c r="AI341" s="109">
        <f>AH341/AB314</f>
        <v>-0.34387939441415805</v>
      </c>
    </row>
    <row r="342" spans="1:35" ht="27.75" customHeight="1" thickBot="1" thickTop="1">
      <c r="A342" s="167"/>
      <c r="B342" s="170"/>
      <c r="C342" s="149" t="s">
        <v>21</v>
      </c>
      <c r="D342" s="53">
        <f>D340-D313</f>
        <v>-601</v>
      </c>
      <c r="E342" s="26">
        <f>D342/D313</f>
        <v>-0.12784513933205702</v>
      </c>
      <c r="F342" s="53">
        <f>F340-F313</f>
        <v>-755</v>
      </c>
      <c r="G342" s="26">
        <f>F342/F313</f>
        <v>-0.1508792965627498</v>
      </c>
      <c r="H342" s="53">
        <f>H340-H313</f>
        <v>-2219</v>
      </c>
      <c r="I342" s="26">
        <f>H342/H313</f>
        <v>-0.445135406218656</v>
      </c>
      <c r="J342" s="53">
        <f>J340-J313</f>
        <v>-8168</v>
      </c>
      <c r="K342" s="26">
        <f>J342/J313</f>
        <v>-0.9195091748283237</v>
      </c>
      <c r="L342" s="53">
        <f>L340-L313</f>
        <v>-2191</v>
      </c>
      <c r="M342" s="26">
        <f>L342/L313</f>
        <v>-0.46646795827123694</v>
      </c>
      <c r="N342" s="53">
        <f>N340-N313</f>
        <v>-354</v>
      </c>
      <c r="O342" s="26">
        <f>N342/N313</f>
        <v>-0.11397295556986478</v>
      </c>
      <c r="P342" s="53">
        <f>P340-P313</f>
        <v>-3663</v>
      </c>
      <c r="Q342" s="26">
        <f>P342/P313</f>
        <v>-0.6317695757157641</v>
      </c>
      <c r="R342" s="53">
        <f>R340-R313</f>
        <v>-1405</v>
      </c>
      <c r="S342" s="26">
        <f>R342/R313</f>
        <v>-0.2625186846038864</v>
      </c>
      <c r="T342" s="53">
        <f>T340-T313</f>
        <v>3845</v>
      </c>
      <c r="U342" s="26">
        <f>T342/T313</f>
        <v>0.7534783460709387</v>
      </c>
      <c r="V342" s="53">
        <f>V340-V313</f>
        <v>-1185</v>
      </c>
      <c r="W342" s="26">
        <f>V342/V313</f>
        <v>-0.23317591499409682</v>
      </c>
      <c r="X342" s="53">
        <f>X340-X313</f>
        <v>-2312</v>
      </c>
      <c r="Y342" s="26">
        <f>X342/X313</f>
        <v>-0.5020629750271444</v>
      </c>
      <c r="Z342" s="58">
        <f>Z340-Z313</f>
        <v>-2502</v>
      </c>
      <c r="AA342" s="33">
        <f>Z342/Z313</f>
        <v>-0.47793696275071634</v>
      </c>
      <c r="AB342" s="136"/>
      <c r="AC342" s="127"/>
      <c r="AD342" s="137"/>
      <c r="AE342" s="75" t="s">
        <v>30</v>
      </c>
      <c r="AF342" s="76" t="s">
        <v>31</v>
      </c>
      <c r="AG342" s="77" t="s">
        <v>32</v>
      </c>
      <c r="AH342" s="106"/>
      <c r="AI342" s="3"/>
    </row>
    <row r="343" spans="1:35" ht="27.75" customHeight="1" thickBot="1" thickTop="1">
      <c r="A343" s="167" t="s">
        <v>12</v>
      </c>
      <c r="B343" s="170" t="s">
        <v>16</v>
      </c>
      <c r="C343" s="151"/>
      <c r="D343" s="55">
        <v>13734</v>
      </c>
      <c r="E343" s="18" t="s">
        <v>25</v>
      </c>
      <c r="F343" s="55">
        <v>9538</v>
      </c>
      <c r="G343" s="18" t="s">
        <v>25</v>
      </c>
      <c r="H343" s="55">
        <v>8565</v>
      </c>
      <c r="I343" s="18" t="s">
        <v>25</v>
      </c>
      <c r="J343" s="55">
        <v>21649</v>
      </c>
      <c r="K343" s="18" t="s">
        <v>25</v>
      </c>
      <c r="L343" s="55">
        <v>11585</v>
      </c>
      <c r="M343" s="18" t="s">
        <v>25</v>
      </c>
      <c r="N343" s="55">
        <v>10026</v>
      </c>
      <c r="O343" s="18" t="s">
        <v>25</v>
      </c>
      <c r="P343" s="55">
        <v>10746</v>
      </c>
      <c r="Q343" s="18" t="s">
        <v>25</v>
      </c>
      <c r="R343" s="55">
        <v>9564</v>
      </c>
      <c r="S343" s="18" t="s">
        <v>25</v>
      </c>
      <c r="T343" s="55">
        <v>11512</v>
      </c>
      <c r="U343" s="18" t="s">
        <v>25</v>
      </c>
      <c r="V343" s="55">
        <v>10460</v>
      </c>
      <c r="W343" s="18" t="s">
        <v>25</v>
      </c>
      <c r="X343" s="55">
        <v>9304</v>
      </c>
      <c r="Y343" s="18" t="s">
        <v>25</v>
      </c>
      <c r="Z343" s="57">
        <v>10069</v>
      </c>
      <c r="AA343" s="32" t="s">
        <v>25</v>
      </c>
      <c r="AB343" s="27">
        <f>D343+F343+H343+J343+L343+N343+P343+R343+T343+V343+X343+Z343</f>
        <v>136752</v>
      </c>
      <c r="AC343" s="138"/>
      <c r="AD343" s="139"/>
      <c r="AE343" s="122">
        <v>94210</v>
      </c>
      <c r="AF343" s="123">
        <v>41013</v>
      </c>
      <c r="AG343" s="124">
        <v>1529</v>
      </c>
      <c r="AH343" s="21" t="s">
        <v>124</v>
      </c>
      <c r="AI343" s="24">
        <v>0.0964</v>
      </c>
    </row>
    <row r="344" spans="1:35" ht="27.75" customHeight="1" thickBot="1" thickTop="1">
      <c r="A344" s="167"/>
      <c r="B344" s="170"/>
      <c r="C344" s="152" t="s">
        <v>20</v>
      </c>
      <c r="D344" s="62">
        <f>D343-Z316</f>
        <v>3241</v>
      </c>
      <c r="E344" s="25">
        <f>D344/Z316</f>
        <v>0.30887258172114745</v>
      </c>
      <c r="F344" s="62">
        <f>F343-D343</f>
        <v>-4196</v>
      </c>
      <c r="G344" s="25">
        <f>F344/D343</f>
        <v>-0.3055191495558468</v>
      </c>
      <c r="H344" s="62">
        <f>H343-F343</f>
        <v>-973</v>
      </c>
      <c r="I344" s="25">
        <f>H344/F343</f>
        <v>-0.1020130006290627</v>
      </c>
      <c r="J344" s="62">
        <f>J343-H343</f>
        <v>13084</v>
      </c>
      <c r="K344" s="25">
        <f>J344/H343</f>
        <v>1.5276123759486282</v>
      </c>
      <c r="L344" s="62">
        <f>L343-J343</f>
        <v>-10064</v>
      </c>
      <c r="M344" s="25">
        <f>L344/J343</f>
        <v>-0.46487135664464874</v>
      </c>
      <c r="N344" s="52">
        <f>N343-L343</f>
        <v>-1559</v>
      </c>
      <c r="O344" s="28">
        <f>N344/L343</f>
        <v>-0.13457056538627535</v>
      </c>
      <c r="P344" s="52">
        <f>P343-N343</f>
        <v>720</v>
      </c>
      <c r="Q344" s="28">
        <f>P344/N343</f>
        <v>0.0718132854578097</v>
      </c>
      <c r="R344" s="52">
        <f>R343-P343</f>
        <v>-1182</v>
      </c>
      <c r="S344" s="28">
        <f>R344/P343</f>
        <v>-0.10999441652707985</v>
      </c>
      <c r="T344" s="52">
        <f>T343-R343</f>
        <v>1948</v>
      </c>
      <c r="U344" s="28">
        <f>T344/R343</f>
        <v>0.20368046842325388</v>
      </c>
      <c r="V344" s="52">
        <f>V343-T343</f>
        <v>-1052</v>
      </c>
      <c r="W344" s="28">
        <f>V344/T343</f>
        <v>-0.09138290479499653</v>
      </c>
      <c r="X344" s="52">
        <f>X343-V343</f>
        <v>-1156</v>
      </c>
      <c r="Y344" s="28">
        <f>X344/V343</f>
        <v>-0.11051625239005736</v>
      </c>
      <c r="Z344" s="58">
        <f>Z343-X343</f>
        <v>765</v>
      </c>
      <c r="AA344" s="33">
        <f>Z344/X343</f>
        <v>0.08222269991401547</v>
      </c>
      <c r="AB344" s="155">
        <f>D343+F343+H343+J343+L343+N343+P343+R343+T343+V343+X343+Z343</f>
        <v>136752</v>
      </c>
      <c r="AC344" s="131"/>
      <c r="AD344" s="157"/>
      <c r="AE344" s="102"/>
      <c r="AF344" s="107"/>
      <c r="AG344" s="107"/>
      <c r="AH344" s="131">
        <f>AB343-AB317</f>
        <v>12022</v>
      </c>
      <c r="AI344" s="109">
        <f>AH344/AB317</f>
        <v>0.09638418985007617</v>
      </c>
    </row>
    <row r="345" spans="1:35" ht="27.75" customHeight="1" thickBot="1" thickTop="1">
      <c r="A345" s="167"/>
      <c r="B345" s="170"/>
      <c r="C345" s="149" t="s">
        <v>21</v>
      </c>
      <c r="D345" s="53">
        <f>D343-D316</f>
        <v>981</v>
      </c>
      <c r="E345" s="26">
        <f>D345/D316</f>
        <v>0.07692307692307693</v>
      </c>
      <c r="F345" s="53">
        <f>F343-F316</f>
        <v>499</v>
      </c>
      <c r="G345" s="26">
        <f>F345/F316</f>
        <v>0.05520522181657263</v>
      </c>
      <c r="H345" s="53">
        <f>H343-H316</f>
        <v>-702</v>
      </c>
      <c r="I345" s="26">
        <f>H345/H316</f>
        <v>-0.07575267076723859</v>
      </c>
      <c r="J345" s="53">
        <f>J343-J316</f>
        <v>12082</v>
      </c>
      <c r="K345" s="26">
        <f>J345/J316</f>
        <v>1.262882826382356</v>
      </c>
      <c r="L345" s="53">
        <f>L343-L316</f>
        <v>2314</v>
      </c>
      <c r="M345" s="26">
        <f>L345/L316</f>
        <v>0.24959551288965592</v>
      </c>
      <c r="N345" s="53">
        <f>N343-N316</f>
        <v>1785</v>
      </c>
      <c r="O345" s="26">
        <f>N345/N316</f>
        <v>0.2165999271933018</v>
      </c>
      <c r="P345" s="53">
        <f>P343-P316</f>
        <v>-1200</v>
      </c>
      <c r="Q345" s="26">
        <f>P345/P316</f>
        <v>-0.10045203415369161</v>
      </c>
      <c r="R345" s="53">
        <f>R343-R316</f>
        <v>-1019</v>
      </c>
      <c r="S345" s="26">
        <f>R345/R316</f>
        <v>-0.09628649721251063</v>
      </c>
      <c r="T345" s="53">
        <f>T343-T316</f>
        <v>-80</v>
      </c>
      <c r="U345" s="26">
        <f>T345/T316</f>
        <v>-0.006901311249137336</v>
      </c>
      <c r="V345" s="53">
        <f>V343-V316</f>
        <v>-1205</v>
      </c>
      <c r="W345" s="26">
        <f>V345/V316</f>
        <v>-0.10330047149592798</v>
      </c>
      <c r="X345" s="53">
        <f>X343-X316</f>
        <v>-1009</v>
      </c>
      <c r="Y345" s="26">
        <f>X345/X316</f>
        <v>-0.09783768059730437</v>
      </c>
      <c r="Z345" s="58">
        <f>Z343-Z316</f>
        <v>-424</v>
      </c>
      <c r="AA345" s="33">
        <f>Z345/Z316</f>
        <v>-0.04040789097493567</v>
      </c>
      <c r="AB345" s="143"/>
      <c r="AC345" s="115"/>
      <c r="AD345" s="144"/>
      <c r="AE345" s="107"/>
      <c r="AF345" s="107"/>
      <c r="AG345" s="107"/>
      <c r="AH345" s="115"/>
      <c r="AI345" s="107"/>
    </row>
    <row r="346" spans="1:35" ht="27.75" customHeight="1" thickBot="1">
      <c r="A346" s="171" t="s">
        <v>13</v>
      </c>
      <c r="B346" s="172"/>
      <c r="C346" s="172"/>
      <c r="D346" s="172"/>
      <c r="E346" s="172"/>
      <c r="F346" s="172"/>
      <c r="G346" s="172"/>
      <c r="H346" s="172"/>
      <c r="I346" s="172"/>
      <c r="J346" s="172"/>
      <c r="K346" s="172"/>
      <c r="L346" s="172"/>
      <c r="M346" s="172"/>
      <c r="N346" s="172"/>
      <c r="O346" s="172"/>
      <c r="P346" s="172"/>
      <c r="Q346" s="172"/>
      <c r="R346" s="172"/>
      <c r="S346" s="172"/>
      <c r="T346" s="172"/>
      <c r="U346" s="172"/>
      <c r="V346" s="172"/>
      <c r="W346" s="172"/>
      <c r="X346" s="172"/>
      <c r="Y346" s="172"/>
      <c r="Z346" s="172"/>
      <c r="AA346" s="172"/>
      <c r="AB346" s="143"/>
      <c r="AC346" s="115"/>
      <c r="AD346" s="144"/>
      <c r="AE346" s="107"/>
      <c r="AF346" s="107"/>
      <c r="AG346" s="107"/>
      <c r="AH346" s="145"/>
      <c r="AI346" s="117"/>
    </row>
    <row r="347" spans="1:35" ht="27.75" customHeight="1" thickBot="1">
      <c r="A347" s="167" t="s">
        <v>14</v>
      </c>
      <c r="B347" s="173" t="s">
        <v>15</v>
      </c>
      <c r="C347" s="4"/>
      <c r="D347" s="55">
        <v>14694</v>
      </c>
      <c r="E347" s="18" t="s">
        <v>25</v>
      </c>
      <c r="F347" s="55">
        <v>15852</v>
      </c>
      <c r="G347" s="18" t="s">
        <v>25</v>
      </c>
      <c r="H347" s="55">
        <v>15139</v>
      </c>
      <c r="I347" s="18" t="s">
        <v>25</v>
      </c>
      <c r="J347" s="55">
        <v>15960</v>
      </c>
      <c r="K347" s="18" t="s">
        <v>25</v>
      </c>
      <c r="L347" s="55">
        <v>22802</v>
      </c>
      <c r="M347" s="18" t="s">
        <v>25</v>
      </c>
      <c r="N347" s="55">
        <v>22483</v>
      </c>
      <c r="O347" s="18" t="s">
        <v>25</v>
      </c>
      <c r="P347" s="55">
        <v>20038</v>
      </c>
      <c r="Q347" s="18" t="s">
        <v>25</v>
      </c>
      <c r="R347" s="55">
        <v>19086</v>
      </c>
      <c r="S347" s="18" t="s">
        <v>25</v>
      </c>
      <c r="T347" s="55">
        <v>18378</v>
      </c>
      <c r="U347" s="18" t="s">
        <v>25</v>
      </c>
      <c r="V347" s="55">
        <v>17317</v>
      </c>
      <c r="W347" s="18" t="s">
        <v>25</v>
      </c>
      <c r="X347" s="55">
        <v>17948</v>
      </c>
      <c r="Y347" s="18" t="s">
        <v>25</v>
      </c>
      <c r="Z347" s="57">
        <v>18300</v>
      </c>
      <c r="AA347" s="32" t="s">
        <v>25</v>
      </c>
      <c r="AB347" s="125"/>
      <c r="AC347" s="115"/>
      <c r="AD347" s="144"/>
      <c r="AE347" s="117"/>
      <c r="AF347" s="116"/>
      <c r="AG347" s="117"/>
      <c r="AH347" s="109"/>
      <c r="AI347" s="117"/>
    </row>
    <row r="348" spans="1:35" ht="27.75" customHeight="1" thickBot="1" thickTop="1">
      <c r="A348" s="167"/>
      <c r="B348" s="174"/>
      <c r="C348" s="152" t="s">
        <v>20</v>
      </c>
      <c r="D348" s="62">
        <f>D347-Z320</f>
        <v>1119</v>
      </c>
      <c r="E348" s="25">
        <f>D348/Z320</f>
        <v>0.08243093922651934</v>
      </c>
      <c r="F348" s="62">
        <f>F347-D347</f>
        <v>1158</v>
      </c>
      <c r="G348" s="25">
        <f>F348/D347</f>
        <v>0.07880767660269498</v>
      </c>
      <c r="H348" s="62">
        <f>H347-F347</f>
        <v>-713</v>
      </c>
      <c r="I348" s="25">
        <f>H348/F347</f>
        <v>-0.044978551602321476</v>
      </c>
      <c r="J348" s="62">
        <f>J347-H347</f>
        <v>821</v>
      </c>
      <c r="K348" s="25">
        <f>J348/H347</f>
        <v>0.05423079463636964</v>
      </c>
      <c r="L348" s="62">
        <f>L347-J347</f>
        <v>6842</v>
      </c>
      <c r="M348" s="25">
        <f>L348/J347</f>
        <v>0.4286967418546366</v>
      </c>
      <c r="N348" s="52">
        <f>N347-L347</f>
        <v>-319</v>
      </c>
      <c r="O348" s="28">
        <f>N348/L347</f>
        <v>-0.013990000877116042</v>
      </c>
      <c r="P348" s="52">
        <f>P347-N347</f>
        <v>-2445</v>
      </c>
      <c r="Q348" s="28">
        <f>P348/N347</f>
        <v>-0.10874883245118534</v>
      </c>
      <c r="R348" s="52">
        <f>R347-P347</f>
        <v>-952</v>
      </c>
      <c r="S348" s="28">
        <f>R348/P347</f>
        <v>-0.04750973151013075</v>
      </c>
      <c r="T348" s="52">
        <f>T347-R347</f>
        <v>-708</v>
      </c>
      <c r="U348" s="28">
        <f>T348/R347</f>
        <v>-0.03709525306507388</v>
      </c>
      <c r="V348" s="52">
        <f>V347-T347</f>
        <v>-1061</v>
      </c>
      <c r="W348" s="28">
        <f>V348/T347</f>
        <v>-0.057732070954402005</v>
      </c>
      <c r="X348" s="52">
        <f>X347-V347</f>
        <v>631</v>
      </c>
      <c r="Y348" s="28">
        <f>X348/V347</f>
        <v>0.036438182133163945</v>
      </c>
      <c r="Z348" s="58">
        <f>Z347-X347</f>
        <v>352</v>
      </c>
      <c r="AA348" s="33">
        <f>Z348/X347</f>
        <v>0.01961221305995097</v>
      </c>
      <c r="AB348" s="143"/>
      <c r="AC348" s="115"/>
      <c r="AD348" s="144"/>
      <c r="AE348" s="153"/>
      <c r="AF348" s="142"/>
      <c r="AG348" s="107"/>
      <c r="AH348" s="145"/>
      <c r="AI348" s="117"/>
    </row>
    <row r="349" spans="1:35" ht="27.75" customHeight="1" thickBot="1" thickTop="1">
      <c r="A349" s="167"/>
      <c r="B349" s="175"/>
      <c r="C349" s="149" t="s">
        <v>21</v>
      </c>
      <c r="D349" s="53">
        <f>D347-D320</f>
        <v>2792</v>
      </c>
      <c r="E349" s="26">
        <f>D349/D320</f>
        <v>0.23458242312216435</v>
      </c>
      <c r="F349" s="53">
        <f>F347-F320</f>
        <v>1945</v>
      </c>
      <c r="G349" s="26">
        <f>F349/F320</f>
        <v>0.13985762565614437</v>
      </c>
      <c r="H349" s="53">
        <f>H347-H320</f>
        <v>1505</v>
      </c>
      <c r="I349" s="26">
        <f>H349/H320</f>
        <v>0.11038580020536894</v>
      </c>
      <c r="J349" s="53">
        <f>J347-J320</f>
        <v>3693</v>
      </c>
      <c r="K349" s="26">
        <f>J349/J320</f>
        <v>0.30105160185864516</v>
      </c>
      <c r="L349" s="53">
        <f>L347-L320</f>
        <v>10603</v>
      </c>
      <c r="M349" s="26">
        <f>L349/L320</f>
        <v>0.869169604065907</v>
      </c>
      <c r="N349" s="53">
        <f>N347-N320</f>
        <v>10195</v>
      </c>
      <c r="O349" s="26">
        <f>N349/N320</f>
        <v>0.8296712239583334</v>
      </c>
      <c r="P349" s="53">
        <f>P347-P320</f>
        <v>7226</v>
      </c>
      <c r="Q349" s="26">
        <f>P349/P320</f>
        <v>0.5640024976584452</v>
      </c>
      <c r="R349" s="53">
        <f>R347-R320</f>
        <v>5943</v>
      </c>
      <c r="S349" s="26">
        <f>R349/R320</f>
        <v>0.4521798676101347</v>
      </c>
      <c r="T349" s="53">
        <f>T347-T320</f>
        <v>5235</v>
      </c>
      <c r="U349" s="26">
        <f>T349/T320</f>
        <v>0.39831088792513125</v>
      </c>
      <c r="V349" s="53">
        <f>V347-V320</f>
        <v>4013</v>
      </c>
      <c r="W349" s="26">
        <f>V349/V320</f>
        <v>0.3016386049308479</v>
      </c>
      <c r="X349" s="53">
        <f>X347-X320</f>
        <v>4414</v>
      </c>
      <c r="Y349" s="26">
        <f>X349/X320</f>
        <v>0.3261415693808187</v>
      </c>
      <c r="Z349" s="58">
        <f>Z347-Z320</f>
        <v>4725</v>
      </c>
      <c r="AA349" s="33">
        <f>Z349/Z320</f>
        <v>0.34806629834254144</v>
      </c>
      <c r="AB349" s="143"/>
      <c r="AC349" s="115"/>
      <c r="AD349" s="144"/>
      <c r="AE349" s="107"/>
      <c r="AF349" s="154"/>
      <c r="AG349" s="107"/>
      <c r="AH349" s="145"/>
      <c r="AI349" s="117"/>
    </row>
    <row r="352" spans="1:33" ht="18" customHeight="1">
      <c r="A352" s="188" t="s">
        <v>125</v>
      </c>
      <c r="B352" s="188"/>
      <c r="C352" s="188"/>
      <c r="D352" s="188"/>
      <c r="E352" s="188"/>
      <c r="F352" s="188"/>
      <c r="G352" s="188"/>
      <c r="H352" s="188"/>
      <c r="I352" s="188"/>
      <c r="J352" s="188"/>
      <c r="K352" s="188"/>
      <c r="L352" s="189"/>
      <c r="M352" s="189"/>
      <c r="N352" s="189"/>
      <c r="O352" s="189"/>
      <c r="P352" s="189"/>
      <c r="Q352" s="189"/>
      <c r="R352" s="189"/>
      <c r="S352" s="189"/>
      <c r="T352" s="189"/>
      <c r="U352" s="189"/>
      <c r="V352" s="189"/>
      <c r="W352" s="189"/>
      <c r="X352" s="189"/>
      <c r="Y352" s="189"/>
      <c r="Z352" s="189"/>
      <c r="AA352" s="189"/>
      <c r="AB352" s="189"/>
      <c r="AC352" s="189"/>
      <c r="AD352" s="189"/>
      <c r="AE352" s="190"/>
      <c r="AF352" s="190"/>
      <c r="AG352" s="190"/>
    </row>
    <row r="353" ht="13.5" thickBot="1"/>
    <row r="354" spans="1:35" ht="21" customHeight="1" thickBot="1">
      <c r="A354" s="191" t="s">
        <v>42</v>
      </c>
      <c r="B354" s="192" t="s">
        <v>58</v>
      </c>
      <c r="C354" s="194"/>
      <c r="D354" s="171" t="s">
        <v>126</v>
      </c>
      <c r="E354" s="195"/>
      <c r="F354" s="195"/>
      <c r="G354" s="195"/>
      <c r="H354" s="195"/>
      <c r="I354" s="195"/>
      <c r="J354" s="195"/>
      <c r="K354" s="195"/>
      <c r="L354" s="195"/>
      <c r="M354" s="195"/>
      <c r="N354" s="195"/>
      <c r="O354" s="195"/>
      <c r="P354" s="195"/>
      <c r="Q354" s="195"/>
      <c r="R354" s="195"/>
      <c r="S354" s="195"/>
      <c r="T354" s="195"/>
      <c r="U354" s="195"/>
      <c r="V354" s="195"/>
      <c r="W354" s="195"/>
      <c r="X354" s="195"/>
      <c r="Y354" s="195"/>
      <c r="Z354" s="195"/>
      <c r="AA354" s="196"/>
      <c r="AB354" s="176" t="s">
        <v>22</v>
      </c>
      <c r="AC354" s="181" t="s">
        <v>23</v>
      </c>
      <c r="AD354" s="206"/>
      <c r="AE354" s="208" t="s">
        <v>22</v>
      </c>
      <c r="AF354" s="209"/>
      <c r="AG354" s="209"/>
      <c r="AH354" s="181" t="s">
        <v>23</v>
      </c>
      <c r="AI354" s="182"/>
    </row>
    <row r="355" spans="1:35" ht="18" customHeight="1" thickBot="1" thickTop="1">
      <c r="A355" s="191"/>
      <c r="B355" s="193"/>
      <c r="C355" s="167"/>
      <c r="D355" s="168" t="s">
        <v>4</v>
      </c>
      <c r="E355" s="169"/>
      <c r="F355" s="168" t="s">
        <v>5</v>
      </c>
      <c r="G355" s="169"/>
      <c r="H355" s="168" t="s">
        <v>26</v>
      </c>
      <c r="I355" s="169"/>
      <c r="J355" s="168" t="s">
        <v>27</v>
      </c>
      <c r="K355" s="169"/>
      <c r="L355" s="168" t="s">
        <v>28</v>
      </c>
      <c r="M355" s="169"/>
      <c r="N355" s="168" t="s">
        <v>29</v>
      </c>
      <c r="O355" s="169"/>
      <c r="P355" s="168" t="s">
        <v>33</v>
      </c>
      <c r="Q355" s="169"/>
      <c r="R355" s="168" t="s">
        <v>35</v>
      </c>
      <c r="S355" s="169"/>
      <c r="T355" s="168" t="s">
        <v>40</v>
      </c>
      <c r="U355" s="169"/>
      <c r="V355" s="168" t="s">
        <v>41</v>
      </c>
      <c r="W355" s="169"/>
      <c r="X355" s="168" t="s">
        <v>44</v>
      </c>
      <c r="Y355" s="169"/>
      <c r="Z355" s="210" t="s">
        <v>45</v>
      </c>
      <c r="AA355" s="211"/>
      <c r="AB355" s="177"/>
      <c r="AC355" s="183"/>
      <c r="AD355" s="207"/>
      <c r="AE355" s="208"/>
      <c r="AF355" s="209"/>
      <c r="AG355" s="209"/>
      <c r="AH355" s="183"/>
      <c r="AI355" s="184"/>
    </row>
    <row r="356" spans="1:35" ht="14.25" customHeight="1" thickBot="1" thickTop="1">
      <c r="A356" s="2"/>
      <c r="B356" s="1"/>
      <c r="C356" s="203" t="s">
        <v>34</v>
      </c>
      <c r="D356" s="204"/>
      <c r="E356" s="204"/>
      <c r="F356" s="204"/>
      <c r="G356" s="204"/>
      <c r="H356" s="204"/>
      <c r="I356" s="204"/>
      <c r="J356" s="204"/>
      <c r="K356" s="204"/>
      <c r="L356" s="204"/>
      <c r="M356" s="204"/>
      <c r="N356" s="204"/>
      <c r="O356" s="204"/>
      <c r="P356" s="204"/>
      <c r="Q356" s="204"/>
      <c r="R356" s="204"/>
      <c r="S356" s="204"/>
      <c r="T356" s="204"/>
      <c r="U356" s="204"/>
      <c r="V356" s="204"/>
      <c r="W356" s="204"/>
      <c r="X356" s="204"/>
      <c r="Y356" s="204"/>
      <c r="Z356" s="204"/>
      <c r="AA356" s="205"/>
      <c r="AB356" s="178"/>
      <c r="AC356" s="19" t="s">
        <v>24</v>
      </c>
      <c r="AD356" s="68" t="s">
        <v>25</v>
      </c>
      <c r="AH356" s="19" t="s">
        <v>24</v>
      </c>
      <c r="AI356" s="20" t="s">
        <v>25</v>
      </c>
    </row>
    <row r="357" spans="1:35" ht="13.5" thickBot="1">
      <c r="A357" s="185"/>
      <c r="B357" s="186"/>
      <c r="C357" s="186"/>
      <c r="D357" s="186"/>
      <c r="E357" s="186"/>
      <c r="F357" s="186"/>
      <c r="G357" s="186"/>
      <c r="H357" s="186"/>
      <c r="I357" s="186"/>
      <c r="J357" s="186"/>
      <c r="K357" s="186"/>
      <c r="L357" s="186"/>
      <c r="M357" s="186"/>
      <c r="N357" s="186"/>
      <c r="O357" s="186"/>
      <c r="P357" s="186"/>
      <c r="Q357" s="186"/>
      <c r="R357" s="186"/>
      <c r="S357" s="186"/>
      <c r="T357" s="186"/>
      <c r="U357" s="186"/>
      <c r="V357" s="186"/>
      <c r="W357" s="186"/>
      <c r="X357" s="186"/>
      <c r="Y357" s="186"/>
      <c r="Z357" s="186"/>
      <c r="AA357" s="187"/>
      <c r="AB357" s="197" t="s">
        <v>6</v>
      </c>
      <c r="AC357" s="198"/>
      <c r="AD357" s="199"/>
      <c r="AE357" s="67" t="s">
        <v>30</v>
      </c>
      <c r="AF357" s="37" t="s">
        <v>31</v>
      </c>
      <c r="AG357" s="38" t="s">
        <v>32</v>
      </c>
      <c r="AH357" s="179"/>
      <c r="AI357" s="180"/>
    </row>
    <row r="358" spans="1:35" ht="27.75" customHeight="1" thickBot="1" thickTop="1">
      <c r="A358" s="167" t="s">
        <v>7</v>
      </c>
      <c r="B358" s="173" t="s">
        <v>8</v>
      </c>
      <c r="C358" s="6"/>
      <c r="D358" s="51">
        <v>415027</v>
      </c>
      <c r="E358" s="17" t="s">
        <v>25</v>
      </c>
      <c r="F358" s="51">
        <v>410776</v>
      </c>
      <c r="G358" s="17" t="s">
        <v>25</v>
      </c>
      <c r="H358" s="51">
        <v>406718</v>
      </c>
      <c r="I358" s="17" t="s">
        <v>25</v>
      </c>
      <c r="J358" s="51">
        <v>402146</v>
      </c>
      <c r="K358" s="17" t="s">
        <v>25</v>
      </c>
      <c r="L358" s="51">
        <v>395999</v>
      </c>
      <c r="M358" s="17" t="s">
        <v>25</v>
      </c>
      <c r="N358" s="51">
        <v>393781</v>
      </c>
      <c r="O358" s="17" t="s">
        <v>25</v>
      </c>
      <c r="P358" s="51">
        <v>395383</v>
      </c>
      <c r="Q358" s="17" t="s">
        <v>25</v>
      </c>
      <c r="R358" s="51">
        <v>392551</v>
      </c>
      <c r="S358" s="17" t="s">
        <v>25</v>
      </c>
      <c r="T358" s="51">
        <v>384209</v>
      </c>
      <c r="U358" s="17" t="s">
        <v>25</v>
      </c>
      <c r="V358" s="51">
        <v>382348</v>
      </c>
      <c r="W358" s="17" t="s">
        <v>25</v>
      </c>
      <c r="X358" s="51">
        <v>378079</v>
      </c>
      <c r="Y358" s="17" t="s">
        <v>25</v>
      </c>
      <c r="Z358" s="57">
        <v>375804</v>
      </c>
      <c r="AA358" s="32" t="s">
        <v>25</v>
      </c>
      <c r="AB358" s="200"/>
      <c r="AC358" s="201"/>
      <c r="AD358" s="202"/>
      <c r="AE358" s="102"/>
      <c r="AF358" s="107"/>
      <c r="AG358" s="107"/>
      <c r="AH358" s="146"/>
      <c r="AI358" s="147"/>
    </row>
    <row r="359" spans="1:35" ht="27.75" customHeight="1" thickBot="1" thickTop="1">
      <c r="A359" s="167"/>
      <c r="B359" s="174"/>
      <c r="C359" s="148" t="s">
        <v>20</v>
      </c>
      <c r="D359" s="62">
        <f>D358-Z331</f>
        <v>1400</v>
      </c>
      <c r="E359" s="25">
        <f>D359/Z331</f>
        <v>0.0033846920051157203</v>
      </c>
      <c r="F359" s="62">
        <f>F358-D358</f>
        <v>-4251</v>
      </c>
      <c r="G359" s="25">
        <f>F359/D358</f>
        <v>-0.010242707100983791</v>
      </c>
      <c r="H359" s="62">
        <f>H358-F358</f>
        <v>-4058</v>
      </c>
      <c r="I359" s="25">
        <f>H359/F358</f>
        <v>-0.009878863419479229</v>
      </c>
      <c r="J359" s="62">
        <f>J358-H358</f>
        <v>-4572</v>
      </c>
      <c r="K359" s="25">
        <f>J359/H358</f>
        <v>-0.011241203979169842</v>
      </c>
      <c r="L359" s="62">
        <f>L358-J358</f>
        <v>-6147</v>
      </c>
      <c r="M359" s="25">
        <f>L359/J358</f>
        <v>-0.015285493328293704</v>
      </c>
      <c r="N359" s="52">
        <f>N358-L358</f>
        <v>-2218</v>
      </c>
      <c r="O359" s="28">
        <f>N359/L358</f>
        <v>-0.00560102424501072</v>
      </c>
      <c r="P359" s="52">
        <f>P358-N358</f>
        <v>1602</v>
      </c>
      <c r="Q359" s="28">
        <f>P359/N358</f>
        <v>0.004068251134513854</v>
      </c>
      <c r="R359" s="52">
        <f>R358-P358</f>
        <v>-2832</v>
      </c>
      <c r="S359" s="28">
        <f>R359/P358</f>
        <v>-0.007162675178244891</v>
      </c>
      <c r="T359" s="52">
        <f>T358-R358</f>
        <v>-8342</v>
      </c>
      <c r="U359" s="28">
        <f>T359/R358</f>
        <v>-0.021250741941811382</v>
      </c>
      <c r="V359" s="52">
        <f>V358-T358</f>
        <v>-1861</v>
      </c>
      <c r="W359" s="28">
        <f>V359/T358</f>
        <v>-0.004843717872303877</v>
      </c>
      <c r="X359" s="52">
        <f>X358-V358</f>
        <v>-4269</v>
      </c>
      <c r="Y359" s="28">
        <f>X359/V358</f>
        <v>-0.01116522121208951</v>
      </c>
      <c r="Z359" s="58">
        <f>Z358-X358</f>
        <v>-2275</v>
      </c>
      <c r="AA359" s="33">
        <f>Z359/X358</f>
        <v>-0.006017260942818829</v>
      </c>
      <c r="AB359" s="125"/>
      <c r="AC359" s="115"/>
      <c r="AD359" s="144"/>
      <c r="AE359" s="107"/>
      <c r="AF359" s="107"/>
      <c r="AG359" s="107"/>
      <c r="AH359" s="115"/>
      <c r="AI359" s="107"/>
    </row>
    <row r="360" spans="1:35" ht="27.75" customHeight="1" thickBot="1" thickTop="1">
      <c r="A360" s="167"/>
      <c r="B360" s="175"/>
      <c r="C360" s="149" t="s">
        <v>21</v>
      </c>
      <c r="D360" s="53">
        <f>D358-D331</f>
        <v>8860</v>
      </c>
      <c r="E360" s="26">
        <f>D360/D331</f>
        <v>0.021813687473379178</v>
      </c>
      <c r="F360" s="53">
        <f>F358-F331</f>
        <v>7888</v>
      </c>
      <c r="G360" s="26">
        <f>F360/F331</f>
        <v>0.01957864220329223</v>
      </c>
      <c r="H360" s="53">
        <f>H358-H331</f>
        <v>8448</v>
      </c>
      <c r="I360" s="26">
        <f>H360/H331</f>
        <v>0.021211740778868608</v>
      </c>
      <c r="J360" s="53">
        <f>J358-J331</f>
        <v>-17436</v>
      </c>
      <c r="K360" s="26">
        <f>J360/J331</f>
        <v>-0.041555643473742916</v>
      </c>
      <c r="L360" s="53">
        <f>L358-L331</f>
        <v>-25475</v>
      </c>
      <c r="M360" s="26">
        <f>L360/L331</f>
        <v>-0.06044263703099124</v>
      </c>
      <c r="N360" s="53">
        <f>N358-N331</f>
        <v>-27519</v>
      </c>
      <c r="O360" s="26">
        <f>N360/N331</f>
        <v>-0.06531924994065987</v>
      </c>
      <c r="P360" s="53">
        <f>P358-P331</f>
        <v>-30869</v>
      </c>
      <c r="Q360" s="26">
        <f>P360/P331</f>
        <v>-0.07241960155025666</v>
      </c>
      <c r="R360" s="53">
        <f>R358-R331</f>
        <v>-35042</v>
      </c>
      <c r="S360" s="26">
        <f>R360/R331</f>
        <v>-0.08195176254054673</v>
      </c>
      <c r="T360" s="53">
        <f>T358-T331</f>
        <v>-33748</v>
      </c>
      <c r="U360" s="26">
        <f>T360/T331</f>
        <v>-0.08074514842435944</v>
      </c>
      <c r="V360" s="53">
        <f>V358-V331</f>
        <v>-32054</v>
      </c>
      <c r="W360" s="26">
        <f>V360/V331</f>
        <v>-0.07735001278951356</v>
      </c>
      <c r="X360" s="53">
        <f>X358-X331</f>
        <v>-35175</v>
      </c>
      <c r="Y360" s="26">
        <f>X360/X331</f>
        <v>-0.08511714345172702</v>
      </c>
      <c r="Z360" s="58">
        <f>Z358-Z331</f>
        <v>-37823</v>
      </c>
      <c r="AA360" s="33">
        <f>Z360/Z331</f>
        <v>-0.0914422897924942</v>
      </c>
      <c r="AB360" s="143"/>
      <c r="AC360" s="29"/>
      <c r="AD360" s="144"/>
      <c r="AE360" s="75" t="s">
        <v>30</v>
      </c>
      <c r="AF360" s="76" t="s">
        <v>31</v>
      </c>
      <c r="AG360" s="77" t="s">
        <v>32</v>
      </c>
      <c r="AH360" s="29"/>
      <c r="AI360" s="107"/>
    </row>
    <row r="361" spans="1:35" ht="27.75" customHeight="1" thickBot="1" thickTop="1">
      <c r="A361" s="167" t="s">
        <v>9</v>
      </c>
      <c r="B361" s="170" t="s">
        <v>19</v>
      </c>
      <c r="C361" s="150"/>
      <c r="D361" s="54">
        <v>14160</v>
      </c>
      <c r="E361" s="18" t="s">
        <v>25</v>
      </c>
      <c r="F361" s="54">
        <v>11836</v>
      </c>
      <c r="G361" s="18" t="s">
        <v>25</v>
      </c>
      <c r="H361" s="54">
        <v>13715</v>
      </c>
      <c r="I361" s="18" t="s">
        <v>25</v>
      </c>
      <c r="J361" s="54">
        <v>11834</v>
      </c>
      <c r="K361" s="18" t="s">
        <v>25</v>
      </c>
      <c r="L361" s="54">
        <v>9968</v>
      </c>
      <c r="M361" s="18" t="s">
        <v>25</v>
      </c>
      <c r="N361" s="54">
        <v>15142</v>
      </c>
      <c r="O361" s="18" t="s">
        <v>25</v>
      </c>
      <c r="P361" s="54">
        <v>16235</v>
      </c>
      <c r="Q361" s="18" t="s">
        <v>25</v>
      </c>
      <c r="R361" s="54">
        <v>17551</v>
      </c>
      <c r="S361" s="18" t="s">
        <v>25</v>
      </c>
      <c r="T361" s="54">
        <v>17730</v>
      </c>
      <c r="U361" s="18" t="s">
        <v>25</v>
      </c>
      <c r="V361" s="54">
        <v>17899</v>
      </c>
      <c r="W361" s="18" t="s">
        <v>25</v>
      </c>
      <c r="X361" s="54">
        <v>16543</v>
      </c>
      <c r="Y361" s="18" t="s">
        <v>25</v>
      </c>
      <c r="Z361" s="57">
        <v>16727</v>
      </c>
      <c r="AA361" s="32" t="s">
        <v>25</v>
      </c>
      <c r="AB361" s="27">
        <f>D361+F361+H361+J361+L361+N361+P361+R361+T361+V361+X361+Z361</f>
        <v>179340</v>
      </c>
      <c r="AC361" s="138"/>
      <c r="AD361" s="139"/>
      <c r="AE361" s="158">
        <v>133374</v>
      </c>
      <c r="AF361" s="158">
        <v>43158</v>
      </c>
      <c r="AG361" s="159">
        <v>2808</v>
      </c>
      <c r="AH361" s="112" t="s">
        <v>127</v>
      </c>
      <c r="AI361" s="113">
        <v>-0.1006</v>
      </c>
    </row>
    <row r="362" spans="1:35" ht="27.75" customHeight="1" thickBot="1" thickTop="1">
      <c r="A362" s="167"/>
      <c r="B362" s="170"/>
      <c r="C362" s="148" t="s">
        <v>20</v>
      </c>
      <c r="D362" s="62">
        <f>D361-Z334</f>
        <v>1124</v>
      </c>
      <c r="E362" s="25">
        <f>D362/Z334</f>
        <v>0.08622276772015956</v>
      </c>
      <c r="F362" s="62">
        <f>F361-D361</f>
        <v>-2324</v>
      </c>
      <c r="G362" s="25">
        <f>F362/D361</f>
        <v>-0.16412429378531074</v>
      </c>
      <c r="H362" s="62">
        <f>H361-F361</f>
        <v>1879</v>
      </c>
      <c r="I362" s="25">
        <f>H362/F361</f>
        <v>0.15875295708009463</v>
      </c>
      <c r="J362" s="62">
        <f>J361-H361</f>
        <v>-1881</v>
      </c>
      <c r="K362" s="25">
        <f>J362/H361</f>
        <v>-0.13714910681735326</v>
      </c>
      <c r="L362" s="62">
        <f>L361-J361</f>
        <v>-1866</v>
      </c>
      <c r="M362" s="25">
        <f>L362/J361</f>
        <v>-0.15768125739394964</v>
      </c>
      <c r="N362" s="52">
        <f>N361-L361</f>
        <v>5174</v>
      </c>
      <c r="O362" s="28">
        <f>N362/L361</f>
        <v>0.5190609951845907</v>
      </c>
      <c r="P362" s="52">
        <f>P361-N361</f>
        <v>1093</v>
      </c>
      <c r="Q362" s="28">
        <f>P362/N361</f>
        <v>0.07218333113195087</v>
      </c>
      <c r="R362" s="52">
        <f>R361-P361</f>
        <v>1316</v>
      </c>
      <c r="S362" s="28">
        <f>R362/P361</f>
        <v>0.08105943948259932</v>
      </c>
      <c r="T362" s="52">
        <f>T361-R361</f>
        <v>179</v>
      </c>
      <c r="U362" s="28">
        <f>T362/R361</f>
        <v>0.010198849068429149</v>
      </c>
      <c r="V362" s="52">
        <f>V361-T361</f>
        <v>169</v>
      </c>
      <c r="W362" s="28">
        <f>V362/T361</f>
        <v>0.009531866892272983</v>
      </c>
      <c r="X362" s="52">
        <f>X361-V361</f>
        <v>-1356</v>
      </c>
      <c r="Y362" s="28">
        <f>X362/V361</f>
        <v>-0.07575842225822671</v>
      </c>
      <c r="Z362" s="58">
        <f>Z361-X361</f>
        <v>184</v>
      </c>
      <c r="AA362" s="33">
        <f>Z362/X361</f>
        <v>0.011122529166414798</v>
      </c>
      <c r="AB362" s="155">
        <f>D361+F361+H361+J361+L361+N361+P361+R361+T361+V361+X361+Z361</f>
        <v>179340</v>
      </c>
      <c r="AC362" s="108"/>
      <c r="AD362" s="156"/>
      <c r="AE362" s="160"/>
      <c r="AF362" s="160"/>
      <c r="AG362" s="160"/>
      <c r="AH362" s="108">
        <f>AB361-AB335</f>
        <v>-20055</v>
      </c>
      <c r="AI362" s="109">
        <f>AH362/AB335</f>
        <v>-0.10057925223802001</v>
      </c>
    </row>
    <row r="363" spans="1:35" ht="27.75" customHeight="1" thickBot="1" thickTop="1">
      <c r="A363" s="167"/>
      <c r="B363" s="170"/>
      <c r="C363" s="149" t="s">
        <v>21</v>
      </c>
      <c r="D363" s="53">
        <f>D361-D334</f>
        <v>-4561</v>
      </c>
      <c r="E363" s="26">
        <f>D363/D334</f>
        <v>-0.24363014796218152</v>
      </c>
      <c r="F363" s="53">
        <f>F361-F334</f>
        <v>-2112</v>
      </c>
      <c r="G363" s="26">
        <f>F363/F334</f>
        <v>-0.15141955835962145</v>
      </c>
      <c r="H363" s="53">
        <f>H361-H334</f>
        <v>2826</v>
      </c>
      <c r="I363" s="26">
        <f>H363/H334</f>
        <v>0.2595279640003673</v>
      </c>
      <c r="J363" s="53">
        <f>J361-J334</f>
        <v>-15240</v>
      </c>
      <c r="K363" s="26">
        <f>J363/J334</f>
        <v>-0.5629016768855729</v>
      </c>
      <c r="L363" s="53">
        <f>L361-L334</f>
        <v>-4289</v>
      </c>
      <c r="M363" s="26">
        <f>L363/L334</f>
        <v>-0.30083467770218136</v>
      </c>
      <c r="N363" s="53">
        <f>N361-N334</f>
        <v>-2713</v>
      </c>
      <c r="O363" s="26">
        <f>N363/N334</f>
        <v>-0.15194623354802575</v>
      </c>
      <c r="P363" s="53">
        <f>P361-P334</f>
        <v>-3233</v>
      </c>
      <c r="Q363" s="26">
        <f>P363/P334</f>
        <v>-0.16606739264433942</v>
      </c>
      <c r="R363" s="53">
        <f>R361-R334</f>
        <v>2688</v>
      </c>
      <c r="S363" s="26">
        <f>R363/R334</f>
        <v>0.18085177958689364</v>
      </c>
      <c r="T363" s="53">
        <f>T361-T334</f>
        <v>-3470</v>
      </c>
      <c r="U363" s="26">
        <f>T363/T334</f>
        <v>-0.16367924528301886</v>
      </c>
      <c r="V363" s="53">
        <f>V361-V334</f>
        <v>2291</v>
      </c>
      <c r="W363" s="26">
        <f>V363/V334</f>
        <v>0.14678370066632496</v>
      </c>
      <c r="X363" s="53">
        <f>X361-X334</f>
        <v>4067</v>
      </c>
      <c r="Y363" s="26">
        <f>X363/X334</f>
        <v>0.3259858929143956</v>
      </c>
      <c r="Z363" s="58">
        <f>Z361-Z334</f>
        <v>3691</v>
      </c>
      <c r="AA363" s="33">
        <f>Z363/Z334</f>
        <v>0.2831389996931574</v>
      </c>
      <c r="AB363" s="136"/>
      <c r="AC363" s="127"/>
      <c r="AD363" s="137"/>
      <c r="AE363" s="161" t="s">
        <v>30</v>
      </c>
      <c r="AF363" s="162" t="s">
        <v>31</v>
      </c>
      <c r="AG363" s="163" t="s">
        <v>32</v>
      </c>
      <c r="AH363" s="110"/>
      <c r="AI363" s="111"/>
    </row>
    <row r="364" spans="1:35" ht="27.75" customHeight="1" thickBot="1" thickTop="1">
      <c r="A364" s="167" t="s">
        <v>10</v>
      </c>
      <c r="B364" s="170" t="s">
        <v>17</v>
      </c>
      <c r="C364" s="151"/>
      <c r="D364" s="55">
        <v>6763</v>
      </c>
      <c r="E364" s="18" t="s">
        <v>25</v>
      </c>
      <c r="F364" s="55">
        <v>9045</v>
      </c>
      <c r="G364" s="18" t="s">
        <v>25</v>
      </c>
      <c r="H364" s="55">
        <v>11455</v>
      </c>
      <c r="I364" s="18" t="s">
        <v>25</v>
      </c>
      <c r="J364" s="55">
        <v>10703</v>
      </c>
      <c r="K364" s="18" t="s">
        <v>25</v>
      </c>
      <c r="L364" s="55">
        <v>9933</v>
      </c>
      <c r="M364" s="18" t="s">
        <v>25</v>
      </c>
      <c r="N364" s="55">
        <v>12086</v>
      </c>
      <c r="O364" s="18" t="s">
        <v>25</v>
      </c>
      <c r="P364" s="55">
        <v>10122</v>
      </c>
      <c r="Q364" s="18" t="s">
        <v>25</v>
      </c>
      <c r="R364" s="55">
        <v>9852</v>
      </c>
      <c r="S364" s="18" t="s">
        <v>25</v>
      </c>
      <c r="T364" s="55">
        <v>13709</v>
      </c>
      <c r="U364" s="18" t="s">
        <v>25</v>
      </c>
      <c r="V364" s="55">
        <v>8909</v>
      </c>
      <c r="W364" s="18" t="s">
        <v>25</v>
      </c>
      <c r="X364" s="55">
        <v>9494</v>
      </c>
      <c r="Y364" s="18" t="s">
        <v>25</v>
      </c>
      <c r="Z364" s="57">
        <v>7889</v>
      </c>
      <c r="AA364" s="32" t="s">
        <v>25</v>
      </c>
      <c r="AB364" s="27">
        <f>D364+F364+H364+J364+L364+N364+P364+R364+T364+V364+X364+Z364</f>
        <v>119960</v>
      </c>
      <c r="AC364" s="138"/>
      <c r="AD364" s="139"/>
      <c r="AE364" s="164">
        <v>89115</v>
      </c>
      <c r="AF364" s="165">
        <v>29341</v>
      </c>
      <c r="AG364" s="166">
        <v>1504</v>
      </c>
      <c r="AH364" s="112" t="s">
        <v>128</v>
      </c>
      <c r="AI364" s="113">
        <v>0.0138</v>
      </c>
    </row>
    <row r="365" spans="1:35" ht="27.75" customHeight="1" thickBot="1" thickTop="1">
      <c r="A365" s="167"/>
      <c r="B365" s="170"/>
      <c r="C365" s="152" t="s">
        <v>20</v>
      </c>
      <c r="D365" s="62">
        <f>D364-Z337</f>
        <v>-1506</v>
      </c>
      <c r="E365" s="25">
        <f>D365/Z337</f>
        <v>-0.1821260128189624</v>
      </c>
      <c r="F365" s="62">
        <f>F364-D364</f>
        <v>2282</v>
      </c>
      <c r="G365" s="25">
        <f>F365/D364</f>
        <v>0.3374242200207009</v>
      </c>
      <c r="H365" s="62">
        <f>H364-F364</f>
        <v>2410</v>
      </c>
      <c r="I365" s="25">
        <f>H365/F364</f>
        <v>0.2664455500276396</v>
      </c>
      <c r="J365" s="62">
        <f>J364-H364</f>
        <v>-752</v>
      </c>
      <c r="K365" s="25">
        <f>J365/H364</f>
        <v>-0.06564818856394587</v>
      </c>
      <c r="L365" s="62">
        <f>L364-J364</f>
        <v>-770</v>
      </c>
      <c r="M365" s="25">
        <f>L365/J364</f>
        <v>-0.07194244604316546</v>
      </c>
      <c r="N365" s="52">
        <f>N364-L364</f>
        <v>2153</v>
      </c>
      <c r="O365" s="28">
        <f>N365/L364</f>
        <v>0.21675224000805396</v>
      </c>
      <c r="P365" s="52">
        <f>P364-N364</f>
        <v>-1964</v>
      </c>
      <c r="Q365" s="28">
        <f>P365/N364</f>
        <v>-0.1625020685090187</v>
      </c>
      <c r="R365" s="52">
        <f>R364-P364</f>
        <v>-270</v>
      </c>
      <c r="S365" s="28">
        <f>R365/P364</f>
        <v>-0.026674570243034972</v>
      </c>
      <c r="T365" s="52">
        <f>T364-R364</f>
        <v>3857</v>
      </c>
      <c r="U365" s="28">
        <f>T365/R364</f>
        <v>0.39149411287048314</v>
      </c>
      <c r="V365" s="52">
        <f>V364-T364</f>
        <v>-4800</v>
      </c>
      <c r="W365" s="28">
        <f>V365/T364</f>
        <v>-0.35013494784448174</v>
      </c>
      <c r="X365" s="52">
        <f>X364-V364</f>
        <v>585</v>
      </c>
      <c r="Y365" s="28">
        <f>X365/V364</f>
        <v>0.06566393534627904</v>
      </c>
      <c r="Z365" s="58">
        <f>Z364-X364</f>
        <v>-1605</v>
      </c>
      <c r="AA365" s="33">
        <f>Z365/X364</f>
        <v>-0.16905413945649883</v>
      </c>
      <c r="AB365" s="155">
        <f>D364+F364+H364+J364+L364+N364+P364+R364+T364+V364+X364+Z364</f>
        <v>119960</v>
      </c>
      <c r="AC365" s="108"/>
      <c r="AD365" s="156"/>
      <c r="AE365" s="160"/>
      <c r="AF365" s="160"/>
      <c r="AG365" s="160"/>
      <c r="AH365" s="108">
        <f>AB364-AB338</f>
        <v>1631</v>
      </c>
      <c r="AI365" s="109">
        <f>AH365/AB338</f>
        <v>0.01378360334322102</v>
      </c>
    </row>
    <row r="366" spans="1:35" ht="27.75" customHeight="1" thickBot="1" thickTop="1">
      <c r="A366" s="167"/>
      <c r="B366" s="170"/>
      <c r="C366" s="149" t="s">
        <v>21</v>
      </c>
      <c r="D366" s="53">
        <f>D364-D337</f>
        <v>-1434</v>
      </c>
      <c r="E366" s="26">
        <f>D366/D337</f>
        <v>-0.17494205197023302</v>
      </c>
      <c r="F366" s="53">
        <f>F364-F337</f>
        <v>64</v>
      </c>
      <c r="G366" s="26">
        <f>F366/F337</f>
        <v>0.0071261552165683105</v>
      </c>
      <c r="H366" s="53">
        <f>H364-H337</f>
        <v>924</v>
      </c>
      <c r="I366" s="26">
        <f>H366/H337</f>
        <v>0.08774095527490267</v>
      </c>
      <c r="J366" s="53">
        <f>J364-J337</f>
        <v>7115</v>
      </c>
      <c r="K366" s="26">
        <f>J366/J337</f>
        <v>1.9829988851727982</v>
      </c>
      <c r="L366" s="53">
        <f>L364-L337</f>
        <v>492</v>
      </c>
      <c r="M366" s="26">
        <f>L366/L337</f>
        <v>0.0521131236097871</v>
      </c>
      <c r="N366" s="53">
        <f>N364-N337</f>
        <v>-1557</v>
      </c>
      <c r="O366" s="26">
        <f>N366/N337</f>
        <v>-0.1141244594297442</v>
      </c>
      <c r="P366" s="53">
        <f>P364-P337</f>
        <v>-562</v>
      </c>
      <c r="Q366" s="26">
        <f>P366/P337</f>
        <v>-0.05260202171471359</v>
      </c>
      <c r="R366" s="53">
        <f>R364-R337</f>
        <v>785</v>
      </c>
      <c r="S366" s="26">
        <f>R366/R337</f>
        <v>0.08657769934928863</v>
      </c>
      <c r="T366" s="53">
        <f>T364-T337</f>
        <v>-1373</v>
      </c>
      <c r="U366" s="26">
        <f>T366/T337</f>
        <v>-0.09103567166158334</v>
      </c>
      <c r="V366" s="53">
        <f>V364-V337</f>
        <v>-2605</v>
      </c>
      <c r="W366" s="26">
        <f>V366/V337</f>
        <v>-0.22624630884141045</v>
      </c>
      <c r="X366" s="53">
        <f>X364-X337</f>
        <v>162</v>
      </c>
      <c r="Y366" s="26">
        <f>X366/X337</f>
        <v>0.017359622803257608</v>
      </c>
      <c r="Z366" s="58">
        <f>Z364-Z337</f>
        <v>-380</v>
      </c>
      <c r="AA366" s="33">
        <f>Z366/Z337</f>
        <v>-0.04595477083081388</v>
      </c>
      <c r="AB366" s="136"/>
      <c r="AC366" s="127"/>
      <c r="AD366" s="137"/>
      <c r="AE366" s="161" t="s">
        <v>30</v>
      </c>
      <c r="AF366" s="162" t="s">
        <v>31</v>
      </c>
      <c r="AG366" s="163" t="s">
        <v>32</v>
      </c>
      <c r="AH366" s="108"/>
      <c r="AI366" s="111"/>
    </row>
    <row r="367" spans="1:35" ht="27.75" customHeight="1" thickBot="1" thickTop="1">
      <c r="A367" s="167" t="s">
        <v>11</v>
      </c>
      <c r="B367" s="170" t="s">
        <v>18</v>
      </c>
      <c r="C367" s="151"/>
      <c r="D367" s="55">
        <v>2847</v>
      </c>
      <c r="E367" s="18" t="s">
        <v>25</v>
      </c>
      <c r="F367" s="55">
        <v>2147</v>
      </c>
      <c r="G367" s="18" t="s">
        <v>25</v>
      </c>
      <c r="H367" s="55">
        <v>3346</v>
      </c>
      <c r="I367" s="18" t="s">
        <v>25</v>
      </c>
      <c r="J367" s="55">
        <v>2751</v>
      </c>
      <c r="K367" s="18" t="s">
        <v>25</v>
      </c>
      <c r="L367" s="55">
        <v>3437</v>
      </c>
      <c r="M367" s="18" t="s">
        <v>25</v>
      </c>
      <c r="N367" s="55">
        <v>4754</v>
      </c>
      <c r="O367" s="18" t="s">
        <v>25</v>
      </c>
      <c r="P367" s="55">
        <v>4037</v>
      </c>
      <c r="Q367" s="18" t="s">
        <v>25</v>
      </c>
      <c r="R367" s="55">
        <v>5057</v>
      </c>
      <c r="S367" s="18" t="s">
        <v>25</v>
      </c>
      <c r="T367" s="55">
        <v>3197</v>
      </c>
      <c r="U367" s="18" t="s">
        <v>25</v>
      </c>
      <c r="V367" s="55">
        <v>4349</v>
      </c>
      <c r="W367" s="18" t="s">
        <v>25</v>
      </c>
      <c r="X367" s="55">
        <v>4507</v>
      </c>
      <c r="Y367" s="18" t="s">
        <v>25</v>
      </c>
      <c r="Z367" s="57">
        <v>4604</v>
      </c>
      <c r="AA367" s="32" t="s">
        <v>25</v>
      </c>
      <c r="AB367" s="27">
        <f>D367+F367+H367+J367+L367+N367+P367+R367+T367+V367+X367+Z367</f>
        <v>45033</v>
      </c>
      <c r="AC367" s="138"/>
      <c r="AD367" s="139"/>
      <c r="AE367" s="164">
        <v>30429</v>
      </c>
      <c r="AF367" s="165">
        <v>14604</v>
      </c>
      <c r="AG367" s="166">
        <v>0</v>
      </c>
      <c r="AH367" s="112" t="s">
        <v>129</v>
      </c>
      <c r="AI367" s="113">
        <v>0.0973</v>
      </c>
    </row>
    <row r="368" spans="1:35" ht="27.75" customHeight="1" thickBot="1" thickTop="1">
      <c r="A368" s="167"/>
      <c r="B368" s="170"/>
      <c r="C368" s="152" t="s">
        <v>20</v>
      </c>
      <c r="D368" s="62">
        <f>D367-Z340</f>
        <v>114</v>
      </c>
      <c r="E368" s="25">
        <f>D368/Z340</f>
        <v>0.04171240395170143</v>
      </c>
      <c r="F368" s="62">
        <f>F367-D367</f>
        <v>-700</v>
      </c>
      <c r="G368" s="25">
        <f>F368/D367</f>
        <v>-0.24587284861257463</v>
      </c>
      <c r="H368" s="62">
        <f>H367-F367</f>
        <v>1199</v>
      </c>
      <c r="I368" s="25">
        <f>H368/F367</f>
        <v>0.5584536562645552</v>
      </c>
      <c r="J368" s="62">
        <f>J367-H367</f>
        <v>-595</v>
      </c>
      <c r="K368" s="25">
        <f>J368/H367</f>
        <v>-0.17782426778242677</v>
      </c>
      <c r="L368" s="62">
        <f>L367-J367</f>
        <v>686</v>
      </c>
      <c r="M368" s="25">
        <f>L368/J367</f>
        <v>0.24936386768447838</v>
      </c>
      <c r="N368" s="52">
        <f>N367-L367</f>
        <v>1317</v>
      </c>
      <c r="O368" s="28">
        <f>N368/L367</f>
        <v>0.3831830084375909</v>
      </c>
      <c r="P368" s="52">
        <f>P367-N367</f>
        <v>-717</v>
      </c>
      <c r="Q368" s="28">
        <f>P368/N367</f>
        <v>-0.15082036180058897</v>
      </c>
      <c r="R368" s="52">
        <f>R367-P367</f>
        <v>1020</v>
      </c>
      <c r="S368" s="28">
        <f>R368/P367</f>
        <v>0.2526628684666832</v>
      </c>
      <c r="T368" s="52">
        <f>T367-R367</f>
        <v>-1860</v>
      </c>
      <c r="U368" s="28">
        <f>T368/R367</f>
        <v>-0.3678070001977457</v>
      </c>
      <c r="V368" s="52">
        <f>V367-T367</f>
        <v>1152</v>
      </c>
      <c r="W368" s="28">
        <f>V368/T367</f>
        <v>0.36033781670315923</v>
      </c>
      <c r="X368" s="52">
        <f>X367-V367</f>
        <v>158</v>
      </c>
      <c r="Y368" s="28">
        <f>X368/V367</f>
        <v>0.03633019084847091</v>
      </c>
      <c r="Z368" s="58">
        <f>Z367-X367</f>
        <v>97</v>
      </c>
      <c r="AA368" s="33">
        <f>Z368/X367</f>
        <v>0.021522076769469715</v>
      </c>
      <c r="AB368" s="155">
        <f>D367+F367+H367+J367+L367+N367+P367+R367+T367+V367+X367+Z367</f>
        <v>45033</v>
      </c>
      <c r="AC368" s="108"/>
      <c r="AD368" s="156"/>
      <c r="AE368" s="160"/>
      <c r="AF368" s="160"/>
      <c r="AG368" s="160"/>
      <c r="AH368" s="108">
        <f>AB367-AB341</f>
        <v>3992</v>
      </c>
      <c r="AI368" s="109">
        <f>AH368/AB341</f>
        <v>0.09726858507346313</v>
      </c>
    </row>
    <row r="369" spans="1:35" ht="27.75" customHeight="1" thickBot="1" thickTop="1">
      <c r="A369" s="167"/>
      <c r="B369" s="170"/>
      <c r="C369" s="149" t="s">
        <v>21</v>
      </c>
      <c r="D369" s="53">
        <f>D367-D340</f>
        <v>-1253</v>
      </c>
      <c r="E369" s="26">
        <f>D369/D340</f>
        <v>-0.30560975609756097</v>
      </c>
      <c r="F369" s="53">
        <f>F367-F340</f>
        <v>-2102</v>
      </c>
      <c r="G369" s="26">
        <f>F369/F340</f>
        <v>-0.49470463638503176</v>
      </c>
      <c r="H369" s="53">
        <f>H367-H340</f>
        <v>580</v>
      </c>
      <c r="I369" s="26">
        <f>H369/H340</f>
        <v>0.2096890817064353</v>
      </c>
      <c r="J369" s="53">
        <f>J367-J340</f>
        <v>2036</v>
      </c>
      <c r="K369" s="26">
        <f>J369/J340</f>
        <v>2.8475524475524474</v>
      </c>
      <c r="L369" s="53">
        <f>L367-L340</f>
        <v>931</v>
      </c>
      <c r="M369" s="26">
        <f>L369/L340</f>
        <v>0.3715083798882682</v>
      </c>
      <c r="N369" s="53">
        <f>N367-N340</f>
        <v>2002</v>
      </c>
      <c r="O369" s="26">
        <f>N369/N340</f>
        <v>0.7274709302325582</v>
      </c>
      <c r="P369" s="53">
        <f>P367-P340</f>
        <v>1902</v>
      </c>
      <c r="Q369" s="26">
        <f>P369/P340</f>
        <v>0.8908665105386416</v>
      </c>
      <c r="R369" s="53">
        <f>R367-R340</f>
        <v>1110</v>
      </c>
      <c r="S369" s="26">
        <f>R369/R340</f>
        <v>0.28122624778312644</v>
      </c>
      <c r="T369" s="53">
        <f>T367-T340</f>
        <v>-5751</v>
      </c>
      <c r="U369" s="26">
        <f>T369/T340</f>
        <v>-0.6427134555207867</v>
      </c>
      <c r="V369" s="53">
        <f>V367-V340</f>
        <v>452</v>
      </c>
      <c r="W369" s="26">
        <f>V369/V340</f>
        <v>0.11598665640236079</v>
      </c>
      <c r="X369" s="53">
        <f>X367-X340</f>
        <v>2214</v>
      </c>
      <c r="Y369" s="26">
        <f>X369/X340</f>
        <v>0.9655473179241169</v>
      </c>
      <c r="Z369" s="58">
        <f>Z367-Z340</f>
        <v>1871</v>
      </c>
      <c r="AA369" s="33">
        <f>Z369/Z340</f>
        <v>0.6845956824002927</v>
      </c>
      <c r="AB369" s="136"/>
      <c r="AC369" s="127"/>
      <c r="AD369" s="137"/>
      <c r="AE369" s="161" t="s">
        <v>30</v>
      </c>
      <c r="AF369" s="162" t="s">
        <v>31</v>
      </c>
      <c r="AG369" s="163" t="s">
        <v>32</v>
      </c>
      <c r="AH369" s="110"/>
      <c r="AI369" s="111"/>
    </row>
    <row r="370" spans="1:35" ht="27.75" customHeight="1" thickBot="1" thickTop="1">
      <c r="A370" s="167" t="s">
        <v>12</v>
      </c>
      <c r="B370" s="170" t="s">
        <v>16</v>
      </c>
      <c r="C370" s="151"/>
      <c r="D370" s="55">
        <v>10810</v>
      </c>
      <c r="E370" s="18" t="s">
        <v>25</v>
      </c>
      <c r="F370" s="55">
        <v>8666</v>
      </c>
      <c r="G370" s="18" t="s">
        <v>25</v>
      </c>
      <c r="H370" s="55">
        <v>9934</v>
      </c>
      <c r="I370" s="18" t="s">
        <v>25</v>
      </c>
      <c r="J370" s="55">
        <v>9120</v>
      </c>
      <c r="K370" s="18" t="s">
        <v>25</v>
      </c>
      <c r="L370" s="55">
        <v>7646</v>
      </c>
      <c r="M370" s="18" t="s">
        <v>25</v>
      </c>
      <c r="N370" s="55">
        <v>8194</v>
      </c>
      <c r="O370" s="18" t="s">
        <v>25</v>
      </c>
      <c r="P370" s="55">
        <v>10598</v>
      </c>
      <c r="Q370" s="18" t="s">
        <v>25</v>
      </c>
      <c r="R370" s="55">
        <v>9157</v>
      </c>
      <c r="S370" s="18" t="s">
        <v>25</v>
      </c>
      <c r="T370" s="55">
        <v>9128</v>
      </c>
      <c r="U370" s="18" t="s">
        <v>25</v>
      </c>
      <c r="V370" s="55">
        <v>9167</v>
      </c>
      <c r="W370" s="18" t="s">
        <v>25</v>
      </c>
      <c r="X370" s="55">
        <v>8330</v>
      </c>
      <c r="Y370" s="18" t="s">
        <v>25</v>
      </c>
      <c r="Z370" s="57">
        <v>9340</v>
      </c>
      <c r="AA370" s="32" t="s">
        <v>25</v>
      </c>
      <c r="AB370" s="27">
        <f>D370+F370+H370+J370+L370+N370+P370+R370+T370+V370+X370+Z370</f>
        <v>110090</v>
      </c>
      <c r="AC370" s="138"/>
      <c r="AD370" s="139"/>
      <c r="AE370" s="164">
        <v>75933</v>
      </c>
      <c r="AF370" s="165">
        <v>32692</v>
      </c>
      <c r="AG370" s="166">
        <v>1465</v>
      </c>
      <c r="AH370" s="112" t="s">
        <v>130</v>
      </c>
      <c r="AI370" s="113">
        <v>-0.195</v>
      </c>
    </row>
    <row r="371" spans="1:35" ht="27.75" customHeight="1" thickBot="1" thickTop="1">
      <c r="A371" s="167"/>
      <c r="B371" s="170"/>
      <c r="C371" s="152" t="s">
        <v>20</v>
      </c>
      <c r="D371" s="62">
        <f>D370-Z343</f>
        <v>741</v>
      </c>
      <c r="E371" s="25">
        <f>D371/Z343</f>
        <v>0.07359221372529547</v>
      </c>
      <c r="F371" s="62">
        <f>F370-D370</f>
        <v>-2144</v>
      </c>
      <c r="G371" s="25">
        <f>F371/D370</f>
        <v>-0.19833487511563366</v>
      </c>
      <c r="H371" s="62">
        <f>H370-F370</f>
        <v>1268</v>
      </c>
      <c r="I371" s="25">
        <f>H371/F370</f>
        <v>0.14631894761135472</v>
      </c>
      <c r="J371" s="62">
        <f>J370-H370</f>
        <v>-814</v>
      </c>
      <c r="K371" s="25">
        <f>J371/H370</f>
        <v>-0.08194080934165492</v>
      </c>
      <c r="L371" s="62">
        <f>L370-J370</f>
        <v>-1474</v>
      </c>
      <c r="M371" s="25">
        <f>L371/J370</f>
        <v>-0.16162280701754386</v>
      </c>
      <c r="N371" s="52">
        <f>N370-L370</f>
        <v>548</v>
      </c>
      <c r="O371" s="28">
        <f>N371/L370</f>
        <v>0.0716714622024588</v>
      </c>
      <c r="P371" s="52">
        <f>P370-N370</f>
        <v>2404</v>
      </c>
      <c r="Q371" s="28">
        <f>P371/N370</f>
        <v>0.2933854039541128</v>
      </c>
      <c r="R371" s="52">
        <f>R370-P370</f>
        <v>-1441</v>
      </c>
      <c r="S371" s="28">
        <f>R371/P370</f>
        <v>-0.13596905076429516</v>
      </c>
      <c r="T371" s="52">
        <f>T370-R370</f>
        <v>-29</v>
      </c>
      <c r="U371" s="28">
        <f>T371/R370</f>
        <v>-0.0031669760838702633</v>
      </c>
      <c r="V371" s="52">
        <f>V370-T370</f>
        <v>39</v>
      </c>
      <c r="W371" s="28">
        <f>V371/T370</f>
        <v>0.004272567922874671</v>
      </c>
      <c r="X371" s="52">
        <f>X370-V370</f>
        <v>-837</v>
      </c>
      <c r="Y371" s="28">
        <f>X371/V370</f>
        <v>-0.0913057706992473</v>
      </c>
      <c r="Z371" s="58">
        <f>Z370-X370</f>
        <v>1010</v>
      </c>
      <c r="AA371" s="33">
        <f>Z371/X370</f>
        <v>0.1212484993997599</v>
      </c>
      <c r="AB371" s="155">
        <f>D370+F370+H370+J370+L370+N370+P370+R370+T370+V370+X370+Z370</f>
        <v>110090</v>
      </c>
      <c r="AC371" s="131"/>
      <c r="AD371" s="157"/>
      <c r="AE371" s="102"/>
      <c r="AF371" s="107"/>
      <c r="AG371" s="107"/>
      <c r="AH371" s="131">
        <f>AB370-AB344</f>
        <v>-26662</v>
      </c>
      <c r="AI371" s="109">
        <f>AH371/AB344</f>
        <v>-0.19496606996606997</v>
      </c>
    </row>
    <row r="372" spans="1:35" ht="27.75" customHeight="1" thickBot="1" thickTop="1">
      <c r="A372" s="167"/>
      <c r="B372" s="170"/>
      <c r="C372" s="149" t="s">
        <v>21</v>
      </c>
      <c r="D372" s="53">
        <f>D370-D343</f>
        <v>-2924</v>
      </c>
      <c r="E372" s="26">
        <f>D372/D343</f>
        <v>-0.2129022862967817</v>
      </c>
      <c r="F372" s="53">
        <f>F370-F343</f>
        <v>-872</v>
      </c>
      <c r="G372" s="26">
        <f>F372/F343</f>
        <v>-0.09142377856993081</v>
      </c>
      <c r="H372" s="53">
        <f>H370-H343</f>
        <v>1369</v>
      </c>
      <c r="I372" s="26">
        <f>H372/H343</f>
        <v>0.1598365440747227</v>
      </c>
      <c r="J372" s="53">
        <f>J370-J343</f>
        <v>-12529</v>
      </c>
      <c r="K372" s="26">
        <f>J372/J343</f>
        <v>-0.5787334287957874</v>
      </c>
      <c r="L372" s="53">
        <f>L370-L343</f>
        <v>-3939</v>
      </c>
      <c r="M372" s="26">
        <f>L372/L343</f>
        <v>-0.34000863185153213</v>
      </c>
      <c r="N372" s="53">
        <f>N370-N343</f>
        <v>-1832</v>
      </c>
      <c r="O372" s="26">
        <f>N372/N343</f>
        <v>-0.1827249152204269</v>
      </c>
      <c r="P372" s="53">
        <f>P370-P343</f>
        <v>-148</v>
      </c>
      <c r="Q372" s="26">
        <f>P372/P343</f>
        <v>-0.013772566536385632</v>
      </c>
      <c r="R372" s="53">
        <f>R370-R343</f>
        <v>-407</v>
      </c>
      <c r="S372" s="26">
        <f>R372/R343</f>
        <v>-0.04255541614387286</v>
      </c>
      <c r="T372" s="53">
        <f>T370-T343</f>
        <v>-2384</v>
      </c>
      <c r="U372" s="26">
        <f>T372/T343</f>
        <v>-0.207088255733148</v>
      </c>
      <c r="V372" s="53">
        <f>V370-V343</f>
        <v>-1293</v>
      </c>
      <c r="W372" s="26">
        <f>V372/V343</f>
        <v>-0.12361376673040153</v>
      </c>
      <c r="X372" s="53">
        <f>X370-X343</f>
        <v>-974</v>
      </c>
      <c r="Y372" s="26">
        <f>X372/X343</f>
        <v>-0.10468615649183147</v>
      </c>
      <c r="Z372" s="58">
        <f>Z370-Z343</f>
        <v>-729</v>
      </c>
      <c r="AA372" s="33">
        <f>Z372/Z343</f>
        <v>-0.07240043698480485</v>
      </c>
      <c r="AB372" s="143"/>
      <c r="AC372" s="115"/>
      <c r="AD372" s="144"/>
      <c r="AE372" s="107"/>
      <c r="AF372" s="107"/>
      <c r="AG372" s="107"/>
      <c r="AH372" s="115"/>
      <c r="AI372" s="107"/>
    </row>
    <row r="373" spans="1:35" ht="27.75" customHeight="1" thickBot="1">
      <c r="A373" s="171" t="s">
        <v>13</v>
      </c>
      <c r="B373" s="172"/>
      <c r="C373" s="172"/>
      <c r="D373" s="172"/>
      <c r="E373" s="172"/>
      <c r="F373" s="172"/>
      <c r="G373" s="172"/>
      <c r="H373" s="172"/>
      <c r="I373" s="172"/>
      <c r="J373" s="172"/>
      <c r="K373" s="172"/>
      <c r="L373" s="172"/>
      <c r="M373" s="172"/>
      <c r="N373" s="172"/>
      <c r="O373" s="172"/>
      <c r="P373" s="172"/>
      <c r="Q373" s="172"/>
      <c r="R373" s="172"/>
      <c r="S373" s="172"/>
      <c r="T373" s="172"/>
      <c r="U373" s="172"/>
      <c r="V373" s="172"/>
      <c r="W373" s="172"/>
      <c r="X373" s="172"/>
      <c r="Y373" s="172"/>
      <c r="Z373" s="172"/>
      <c r="AA373" s="172"/>
      <c r="AB373" s="143"/>
      <c r="AC373" s="115"/>
      <c r="AD373" s="144"/>
      <c r="AE373" s="107"/>
      <c r="AF373" s="107"/>
      <c r="AG373" s="107"/>
      <c r="AH373" s="145"/>
      <c r="AI373" s="117"/>
    </row>
    <row r="374" spans="1:35" ht="27.75" customHeight="1" thickBot="1">
      <c r="A374" s="167" t="s">
        <v>14</v>
      </c>
      <c r="B374" s="173" t="s">
        <v>15</v>
      </c>
      <c r="C374" s="4"/>
      <c r="D374" s="55">
        <v>19346</v>
      </c>
      <c r="E374" s="18" t="s">
        <v>25</v>
      </c>
      <c r="F374" s="55">
        <v>18296</v>
      </c>
      <c r="G374" s="18" t="s">
        <v>25</v>
      </c>
      <c r="H374" s="55">
        <v>18011</v>
      </c>
      <c r="I374" s="18" t="s">
        <v>25</v>
      </c>
      <c r="J374" s="55">
        <v>17080</v>
      </c>
      <c r="K374" s="18" t="s">
        <v>25</v>
      </c>
      <c r="L374" s="55">
        <v>16517</v>
      </c>
      <c r="M374" s="18" t="s">
        <v>25</v>
      </c>
      <c r="N374" s="55">
        <v>15471</v>
      </c>
      <c r="O374" s="18" t="s">
        <v>25</v>
      </c>
      <c r="P374" s="55">
        <v>15180</v>
      </c>
      <c r="Q374" s="18" t="s">
        <v>25</v>
      </c>
      <c r="R374" s="55">
        <v>15417</v>
      </c>
      <c r="S374" s="18" t="s">
        <v>25</v>
      </c>
      <c r="T374" s="55">
        <v>15633</v>
      </c>
      <c r="U374" s="18" t="s">
        <v>25</v>
      </c>
      <c r="V374" s="55">
        <v>14003</v>
      </c>
      <c r="W374" s="18" t="s">
        <v>25</v>
      </c>
      <c r="X374" s="55">
        <v>13802</v>
      </c>
      <c r="Y374" s="18" t="s">
        <v>25</v>
      </c>
      <c r="Z374" s="57">
        <v>13434</v>
      </c>
      <c r="AA374" s="32" t="s">
        <v>25</v>
      </c>
      <c r="AB374" s="125"/>
      <c r="AC374" s="115"/>
      <c r="AD374" s="144"/>
      <c r="AE374" s="117"/>
      <c r="AF374" s="116"/>
      <c r="AG374" s="117"/>
      <c r="AH374" s="109"/>
      <c r="AI374" s="117"/>
    </row>
    <row r="375" spans="1:35" ht="27.75" customHeight="1" thickBot="1" thickTop="1">
      <c r="A375" s="167"/>
      <c r="B375" s="174"/>
      <c r="C375" s="152" t="s">
        <v>20</v>
      </c>
      <c r="D375" s="62">
        <f>D374-Z347</f>
        <v>1046</v>
      </c>
      <c r="E375" s="25">
        <f>D375/Z347</f>
        <v>0.05715846994535519</v>
      </c>
      <c r="F375" s="62">
        <f>F374-D374</f>
        <v>-1050</v>
      </c>
      <c r="G375" s="25">
        <f>F375/D374</f>
        <v>-0.05427478548537165</v>
      </c>
      <c r="H375" s="62">
        <f>H374-F374</f>
        <v>-285</v>
      </c>
      <c r="I375" s="25">
        <f>H375/F374</f>
        <v>-0.015577175338871884</v>
      </c>
      <c r="J375" s="62">
        <f>J374-H374</f>
        <v>-931</v>
      </c>
      <c r="K375" s="25">
        <f>J375/H374</f>
        <v>-0.051690633501748934</v>
      </c>
      <c r="L375" s="62">
        <f>L374-J374</f>
        <v>-563</v>
      </c>
      <c r="M375" s="25">
        <f>L375/J374</f>
        <v>-0.032962529274004684</v>
      </c>
      <c r="N375" s="52">
        <f>N374-L374</f>
        <v>-1046</v>
      </c>
      <c r="O375" s="28">
        <f>N375/L374</f>
        <v>-0.06332869165102621</v>
      </c>
      <c r="P375" s="52">
        <f>P374-N374</f>
        <v>-291</v>
      </c>
      <c r="Q375" s="28">
        <f>P375/N374</f>
        <v>-0.018809385301531898</v>
      </c>
      <c r="R375" s="52">
        <f>R374-P374</f>
        <v>237</v>
      </c>
      <c r="S375" s="28">
        <f>R375/P374</f>
        <v>0.015612648221343874</v>
      </c>
      <c r="T375" s="52">
        <f>T374-R374</f>
        <v>216</v>
      </c>
      <c r="U375" s="28">
        <f>T375/R374</f>
        <v>0.014010507880910683</v>
      </c>
      <c r="V375" s="52">
        <f>V374-T374</f>
        <v>-1630</v>
      </c>
      <c r="W375" s="28">
        <f>V375/T374</f>
        <v>-0.10426661549286766</v>
      </c>
      <c r="X375" s="52">
        <f>X374-V374</f>
        <v>-201</v>
      </c>
      <c r="Y375" s="28">
        <f>X375/V374</f>
        <v>-0.014354066985645933</v>
      </c>
      <c r="Z375" s="58">
        <f>Z374-X374</f>
        <v>-368</v>
      </c>
      <c r="AA375" s="33">
        <f>Z375/X374</f>
        <v>-0.026662802492392407</v>
      </c>
      <c r="AB375" s="143"/>
      <c r="AC375" s="115"/>
      <c r="AD375" s="144"/>
      <c r="AE375" s="153"/>
      <c r="AF375" s="142"/>
      <c r="AG375" s="107"/>
      <c r="AH375" s="145"/>
      <c r="AI375" s="117"/>
    </row>
    <row r="376" spans="1:35" ht="27.75" customHeight="1" thickBot="1" thickTop="1">
      <c r="A376" s="167"/>
      <c r="B376" s="175"/>
      <c r="C376" s="149" t="s">
        <v>21</v>
      </c>
      <c r="D376" s="53">
        <f>D374-D347</f>
        <v>4652</v>
      </c>
      <c r="E376" s="26">
        <f>D376/D347</f>
        <v>0.316591806179393</v>
      </c>
      <c r="F376" s="53">
        <f>F374-F347</f>
        <v>2444</v>
      </c>
      <c r="G376" s="26">
        <f>F376/F347</f>
        <v>0.15417612919505425</v>
      </c>
      <c r="H376" s="53">
        <f>H374-H347</f>
        <v>2872</v>
      </c>
      <c r="I376" s="26">
        <f>H376/H347</f>
        <v>0.18970869938569257</v>
      </c>
      <c r="J376" s="53">
        <f>J374-J347</f>
        <v>1120</v>
      </c>
      <c r="K376" s="26">
        <f>J376/J347</f>
        <v>0.07017543859649122</v>
      </c>
      <c r="L376" s="53">
        <f>L374-L347</f>
        <v>-6285</v>
      </c>
      <c r="M376" s="26">
        <f>L376/L347</f>
        <v>-0.27563371634067185</v>
      </c>
      <c r="N376" s="53">
        <f>N374-N347</f>
        <v>-7012</v>
      </c>
      <c r="O376" s="26">
        <f>N376/N347</f>
        <v>-0.3118800871769782</v>
      </c>
      <c r="P376" s="53">
        <f>P374-P347</f>
        <v>-4858</v>
      </c>
      <c r="Q376" s="26">
        <f>P376/P347</f>
        <v>-0.2424393652061084</v>
      </c>
      <c r="R376" s="53">
        <f>R374-R347</f>
        <v>-3669</v>
      </c>
      <c r="S376" s="26">
        <f>R376/R347</f>
        <v>-0.1922351461804464</v>
      </c>
      <c r="T376" s="53">
        <f>T374-T347</f>
        <v>-2745</v>
      </c>
      <c r="U376" s="26">
        <f>T376/T347</f>
        <v>-0.1493633692458374</v>
      </c>
      <c r="V376" s="53">
        <f>V374-V347</f>
        <v>-3314</v>
      </c>
      <c r="W376" s="26">
        <f>V376/V347</f>
        <v>-0.19137263960270254</v>
      </c>
      <c r="X376" s="53">
        <f>X374-X347</f>
        <v>-4146</v>
      </c>
      <c r="Y376" s="26">
        <f>X376/X347</f>
        <v>-0.2310006685981725</v>
      </c>
      <c r="Z376" s="58">
        <f>Z374-Z347</f>
        <v>-4866</v>
      </c>
      <c r="AA376" s="33">
        <f>Z376/Z347</f>
        <v>-0.2659016393442623</v>
      </c>
      <c r="AB376" s="143"/>
      <c r="AC376" s="115"/>
      <c r="AD376" s="144"/>
      <c r="AE376" s="107"/>
      <c r="AF376" s="154"/>
      <c r="AG376" s="107"/>
      <c r="AH376" s="145"/>
      <c r="AI376" s="117"/>
    </row>
    <row r="379" spans="1:33" ht="35.25" customHeight="1">
      <c r="A379" s="188" t="s">
        <v>132</v>
      </c>
      <c r="B379" s="188"/>
      <c r="C379" s="188"/>
      <c r="D379" s="188"/>
      <c r="E379" s="188"/>
      <c r="F379" s="188"/>
      <c r="G379" s="188"/>
      <c r="H379" s="188"/>
      <c r="I379" s="188"/>
      <c r="J379" s="188"/>
      <c r="K379" s="188"/>
      <c r="L379" s="189"/>
      <c r="M379" s="189"/>
      <c r="N379" s="189"/>
      <c r="O379" s="189"/>
      <c r="P379" s="189"/>
      <c r="Q379" s="189"/>
      <c r="R379" s="189"/>
      <c r="S379" s="189"/>
      <c r="T379" s="189"/>
      <c r="U379" s="189"/>
      <c r="V379" s="189"/>
      <c r="W379" s="189"/>
      <c r="X379" s="189"/>
      <c r="Y379" s="189"/>
      <c r="Z379" s="189"/>
      <c r="AA379" s="189"/>
      <c r="AB379" s="189"/>
      <c r="AC379" s="189"/>
      <c r="AD379" s="189"/>
      <c r="AE379" s="190"/>
      <c r="AF379" s="190"/>
      <c r="AG379" s="190"/>
    </row>
    <row r="380" ht="13.5" thickBot="1"/>
    <row r="381" spans="1:35" ht="21.75" customHeight="1" thickBot="1">
      <c r="A381" s="191" t="s">
        <v>42</v>
      </c>
      <c r="B381" s="192" t="s">
        <v>58</v>
      </c>
      <c r="C381" s="194"/>
      <c r="D381" s="171" t="s">
        <v>131</v>
      </c>
      <c r="E381" s="195"/>
      <c r="F381" s="195"/>
      <c r="G381" s="195"/>
      <c r="H381" s="195"/>
      <c r="I381" s="195"/>
      <c r="J381" s="195"/>
      <c r="K381" s="195"/>
      <c r="L381" s="195"/>
      <c r="M381" s="195"/>
      <c r="N381" s="195"/>
      <c r="O381" s="195"/>
      <c r="P381" s="195"/>
      <c r="Q381" s="195"/>
      <c r="R381" s="195"/>
      <c r="S381" s="195"/>
      <c r="T381" s="195"/>
      <c r="U381" s="195"/>
      <c r="V381" s="195"/>
      <c r="W381" s="195"/>
      <c r="X381" s="195"/>
      <c r="Y381" s="195"/>
      <c r="Z381" s="195"/>
      <c r="AA381" s="196"/>
      <c r="AB381" s="176" t="s">
        <v>22</v>
      </c>
      <c r="AC381" s="181" t="s">
        <v>23</v>
      </c>
      <c r="AD381" s="206"/>
      <c r="AE381" s="208" t="s">
        <v>22</v>
      </c>
      <c r="AF381" s="209"/>
      <c r="AG381" s="209"/>
      <c r="AH381" s="181" t="s">
        <v>23</v>
      </c>
      <c r="AI381" s="182"/>
    </row>
    <row r="382" spans="1:35" ht="21.75" customHeight="1" thickBot="1" thickTop="1">
      <c r="A382" s="191"/>
      <c r="B382" s="193"/>
      <c r="C382" s="167"/>
      <c r="D382" s="168" t="s">
        <v>4</v>
      </c>
      <c r="E382" s="169"/>
      <c r="F382" s="168" t="s">
        <v>5</v>
      </c>
      <c r="G382" s="169"/>
      <c r="H382" s="168" t="s">
        <v>26</v>
      </c>
      <c r="I382" s="169"/>
      <c r="J382" s="168" t="s">
        <v>27</v>
      </c>
      <c r="K382" s="169"/>
      <c r="L382" s="168" t="s">
        <v>28</v>
      </c>
      <c r="M382" s="169"/>
      <c r="N382" s="168" t="s">
        <v>29</v>
      </c>
      <c r="O382" s="169"/>
      <c r="P382" s="168" t="s">
        <v>33</v>
      </c>
      <c r="Q382" s="169"/>
      <c r="R382" s="168" t="s">
        <v>35</v>
      </c>
      <c r="S382" s="169"/>
      <c r="T382" s="168" t="s">
        <v>40</v>
      </c>
      <c r="U382" s="169"/>
      <c r="V382" s="168" t="s">
        <v>41</v>
      </c>
      <c r="W382" s="169"/>
      <c r="X382" s="168" t="s">
        <v>44</v>
      </c>
      <c r="Y382" s="169"/>
      <c r="Z382" s="210" t="s">
        <v>45</v>
      </c>
      <c r="AA382" s="211"/>
      <c r="AB382" s="177"/>
      <c r="AC382" s="183"/>
      <c r="AD382" s="207"/>
      <c r="AE382" s="208"/>
      <c r="AF382" s="209"/>
      <c r="AG382" s="209"/>
      <c r="AH382" s="183"/>
      <c r="AI382" s="184"/>
    </row>
    <row r="383" spans="1:35" ht="21" customHeight="1" thickBot="1" thickTop="1">
      <c r="A383" s="2"/>
      <c r="B383" s="1"/>
      <c r="C383" s="203" t="s">
        <v>34</v>
      </c>
      <c r="D383" s="204"/>
      <c r="E383" s="204"/>
      <c r="F383" s="204"/>
      <c r="G383" s="204"/>
      <c r="H383" s="204"/>
      <c r="I383" s="204"/>
      <c r="J383" s="204"/>
      <c r="K383" s="204"/>
      <c r="L383" s="204"/>
      <c r="M383" s="204"/>
      <c r="N383" s="204"/>
      <c r="O383" s="204"/>
      <c r="P383" s="204"/>
      <c r="Q383" s="204"/>
      <c r="R383" s="204"/>
      <c r="S383" s="204"/>
      <c r="T383" s="204"/>
      <c r="U383" s="204"/>
      <c r="V383" s="204"/>
      <c r="W383" s="204"/>
      <c r="X383" s="204"/>
      <c r="Y383" s="204"/>
      <c r="Z383" s="204"/>
      <c r="AA383" s="205"/>
      <c r="AB383" s="178"/>
      <c r="AC383" s="19" t="s">
        <v>24</v>
      </c>
      <c r="AD383" s="68" t="s">
        <v>25</v>
      </c>
      <c r="AH383" s="19" t="s">
        <v>24</v>
      </c>
      <c r="AI383" s="20" t="s">
        <v>25</v>
      </c>
    </row>
    <row r="384" spans="1:35" ht="13.5" thickBot="1">
      <c r="A384" s="185"/>
      <c r="B384" s="186"/>
      <c r="C384" s="186"/>
      <c r="D384" s="186"/>
      <c r="E384" s="186"/>
      <c r="F384" s="186"/>
      <c r="G384" s="186"/>
      <c r="H384" s="186"/>
      <c r="I384" s="186"/>
      <c r="J384" s="186"/>
      <c r="K384" s="186"/>
      <c r="L384" s="186"/>
      <c r="M384" s="186"/>
      <c r="N384" s="186"/>
      <c r="O384" s="186"/>
      <c r="P384" s="186"/>
      <c r="Q384" s="186"/>
      <c r="R384" s="186"/>
      <c r="S384" s="186"/>
      <c r="T384" s="186"/>
      <c r="U384" s="186"/>
      <c r="V384" s="186"/>
      <c r="W384" s="186"/>
      <c r="X384" s="186"/>
      <c r="Y384" s="186"/>
      <c r="Z384" s="186"/>
      <c r="AA384" s="187"/>
      <c r="AB384" s="197" t="s">
        <v>6</v>
      </c>
      <c r="AC384" s="198"/>
      <c r="AD384" s="199"/>
      <c r="AE384" s="67" t="s">
        <v>30</v>
      </c>
      <c r="AF384" s="37" t="s">
        <v>31</v>
      </c>
      <c r="AG384" s="38" t="s">
        <v>32</v>
      </c>
      <c r="AH384" s="179"/>
      <c r="AI384" s="180"/>
    </row>
    <row r="385" spans="1:35" ht="27.75" customHeight="1" thickBot="1" thickTop="1">
      <c r="A385" s="167" t="s">
        <v>7</v>
      </c>
      <c r="B385" s="173" t="s">
        <v>8</v>
      </c>
      <c r="C385" s="6"/>
      <c r="D385" s="51">
        <v>377126</v>
      </c>
      <c r="E385" s="17" t="s">
        <v>25</v>
      </c>
      <c r="F385" s="51">
        <v>375689</v>
      </c>
      <c r="G385" s="17" t="s">
        <v>25</v>
      </c>
      <c r="H385" s="51">
        <v>371982</v>
      </c>
      <c r="I385" s="17" t="s">
        <v>25</v>
      </c>
      <c r="J385" s="51">
        <v>365878</v>
      </c>
      <c r="K385" s="17" t="s">
        <v>25</v>
      </c>
      <c r="L385" s="51">
        <v>360511</v>
      </c>
      <c r="M385" s="17" t="s">
        <v>25</v>
      </c>
      <c r="N385" s="51">
        <v>359607</v>
      </c>
      <c r="O385" s="17" t="s">
        <v>25</v>
      </c>
      <c r="P385" s="51">
        <v>361774</v>
      </c>
      <c r="Q385" s="17" t="s">
        <v>25</v>
      </c>
      <c r="R385" s="51">
        <v>360434</v>
      </c>
      <c r="S385" s="17" t="s">
        <v>25</v>
      </c>
      <c r="T385" s="51">
        <v>356531</v>
      </c>
      <c r="U385" s="17" t="s">
        <v>25</v>
      </c>
      <c r="V385" s="51">
        <v>357312</v>
      </c>
      <c r="W385" s="17" t="s">
        <v>25</v>
      </c>
      <c r="X385" s="51">
        <v>354700</v>
      </c>
      <c r="Y385" s="17" t="s">
        <v>25</v>
      </c>
      <c r="Z385" s="57">
        <v>354323</v>
      </c>
      <c r="AA385" s="32" t="s">
        <v>25</v>
      </c>
      <c r="AB385" s="200"/>
      <c r="AC385" s="201"/>
      <c r="AD385" s="202"/>
      <c r="AE385" s="102"/>
      <c r="AF385" s="107"/>
      <c r="AG385" s="107"/>
      <c r="AH385" s="146"/>
      <c r="AI385" s="147"/>
    </row>
    <row r="386" spans="1:36" ht="27.75" customHeight="1" thickBot="1" thickTop="1">
      <c r="A386" s="167"/>
      <c r="B386" s="174"/>
      <c r="C386" s="148" t="s">
        <v>20</v>
      </c>
      <c r="D386" s="62">
        <f>D385-Z358</f>
        <v>1322</v>
      </c>
      <c r="E386" s="25">
        <f>D386/Z358</f>
        <v>0.0035177911890240656</v>
      </c>
      <c r="F386" s="62">
        <f>F385-D385</f>
        <v>-1437</v>
      </c>
      <c r="G386" s="25">
        <f>F386/D385</f>
        <v>-0.0038103975859527053</v>
      </c>
      <c r="H386" s="62">
        <f>H385-F385</f>
        <v>-3707</v>
      </c>
      <c r="I386" s="25">
        <f>H386/F385</f>
        <v>-0.009867203990534723</v>
      </c>
      <c r="J386" s="62">
        <f>J385-H385</f>
        <v>-6104</v>
      </c>
      <c r="K386" s="25">
        <f>J386/H385</f>
        <v>-0.016409396153577324</v>
      </c>
      <c r="L386" s="62">
        <f>L385-J385</f>
        <v>-5367</v>
      </c>
      <c r="M386" s="25">
        <f>L386/J385</f>
        <v>-0.014668824034240921</v>
      </c>
      <c r="N386" s="52">
        <f>N385-L385</f>
        <v>-904</v>
      </c>
      <c r="O386" s="28">
        <f>N386/L385</f>
        <v>-0.002507551780666887</v>
      </c>
      <c r="P386" s="52">
        <f>P385-N385</f>
        <v>2167</v>
      </c>
      <c r="Q386" s="28">
        <f>P386/N385</f>
        <v>0.006026022852725336</v>
      </c>
      <c r="R386" s="52">
        <f>R385-P385</f>
        <v>-1340</v>
      </c>
      <c r="S386" s="28">
        <f>R386/P385</f>
        <v>-0.0037039698817493793</v>
      </c>
      <c r="T386" s="52">
        <f>T385-R385</f>
        <v>-3903</v>
      </c>
      <c r="U386" s="28">
        <f>T386/R385</f>
        <v>-0.010828612173102426</v>
      </c>
      <c r="V386" s="52">
        <f>V385-T385</f>
        <v>781</v>
      </c>
      <c r="W386" s="28">
        <f>V386/T385</f>
        <v>0.0021905528551514454</v>
      </c>
      <c r="X386" s="52">
        <f>X385-V385</f>
        <v>-2612</v>
      </c>
      <c r="Y386" s="28">
        <f>X386/V385</f>
        <v>-0.007310137918681713</v>
      </c>
      <c r="Z386" s="58">
        <f>Z385-X385</f>
        <v>-377</v>
      </c>
      <c r="AA386" s="33">
        <f>Z386/X385</f>
        <v>-0.0010628700310121228</v>
      </c>
      <c r="AB386" s="125"/>
      <c r="AC386" s="115"/>
      <c r="AD386" s="144"/>
      <c r="AE386" s="107"/>
      <c r="AF386" s="107"/>
      <c r="AG386" s="107"/>
      <c r="AH386" s="115"/>
      <c r="AI386" s="107"/>
      <c r="AJ386" s="107"/>
    </row>
    <row r="387" spans="1:36" ht="27.75" customHeight="1" thickBot="1" thickTop="1">
      <c r="A387" s="167"/>
      <c r="B387" s="175"/>
      <c r="C387" s="149" t="s">
        <v>21</v>
      </c>
      <c r="D387" s="53">
        <f>D385-D358</f>
        <v>-37901</v>
      </c>
      <c r="E387" s="26">
        <f>D387/D358</f>
        <v>-0.09132176942704932</v>
      </c>
      <c r="F387" s="53">
        <f>F385-F358</f>
        <v>-35087</v>
      </c>
      <c r="G387" s="26">
        <f>F387/F358</f>
        <v>-0.08541638265137204</v>
      </c>
      <c r="H387" s="53">
        <f>H385-H358</f>
        <v>-34736</v>
      </c>
      <c r="I387" s="26">
        <f>H387/H358</f>
        <v>-0.08540561273413028</v>
      </c>
      <c r="J387" s="53">
        <f>J385-J358</f>
        <v>-36268</v>
      </c>
      <c r="K387" s="26">
        <f>J387/J358</f>
        <v>-0.09018615129828471</v>
      </c>
      <c r="L387" s="53">
        <f>L385-L358</f>
        <v>-35488</v>
      </c>
      <c r="M387" s="26">
        <f>L387/L358</f>
        <v>-0.08961638792017151</v>
      </c>
      <c r="N387" s="53">
        <f>N385-N358</f>
        <v>-34174</v>
      </c>
      <c r="O387" s="26">
        <f>N387/N358</f>
        <v>-0.08678427857108392</v>
      </c>
      <c r="P387" s="53">
        <f>P385-P358</f>
        <v>-33609</v>
      </c>
      <c r="Q387" s="26">
        <f>P387/P358</f>
        <v>-0.08500365468419228</v>
      </c>
      <c r="R387" s="53">
        <f>R385-R358</f>
        <v>-32117</v>
      </c>
      <c r="S387" s="26">
        <f>R387/R358</f>
        <v>-0.08181612070788254</v>
      </c>
      <c r="T387" s="53">
        <f>T385-T358</f>
        <v>-27678</v>
      </c>
      <c r="U387" s="26">
        <f>T387/T358</f>
        <v>-0.07203891631898264</v>
      </c>
      <c r="V387" s="53">
        <f>V385-V358</f>
        <v>-25036</v>
      </c>
      <c r="W387" s="26">
        <f>V387/V358</f>
        <v>-0.06547961542887631</v>
      </c>
      <c r="X387" s="53">
        <f>X385-X358</f>
        <v>-23379</v>
      </c>
      <c r="Y387" s="26">
        <f>X387/X358</f>
        <v>-0.06183628289325776</v>
      </c>
      <c r="Z387" s="58">
        <f>Z385-Z358</f>
        <v>-21481</v>
      </c>
      <c r="AA387" s="33">
        <f>Z387/Z358</f>
        <v>-0.05716011537929346</v>
      </c>
      <c r="AB387" s="143"/>
      <c r="AC387" s="29"/>
      <c r="AD387" s="144"/>
      <c r="AE387" s="75" t="s">
        <v>30</v>
      </c>
      <c r="AF387" s="76" t="s">
        <v>31</v>
      </c>
      <c r="AG387" s="77" t="s">
        <v>32</v>
      </c>
      <c r="AH387" s="29"/>
      <c r="AI387" s="107"/>
      <c r="AJ387" s="107"/>
    </row>
    <row r="388" spans="1:36" ht="27.75" customHeight="1" thickBot="1" thickTop="1">
      <c r="A388" s="167" t="s">
        <v>9</v>
      </c>
      <c r="B388" s="170" t="s">
        <v>19</v>
      </c>
      <c r="C388" s="150"/>
      <c r="D388" s="54">
        <v>17765</v>
      </c>
      <c r="E388" s="18" t="s">
        <v>25</v>
      </c>
      <c r="F388" s="54">
        <v>16794</v>
      </c>
      <c r="G388" s="18" t="s">
        <v>25</v>
      </c>
      <c r="H388" s="54">
        <v>17134</v>
      </c>
      <c r="I388" s="18" t="s">
        <v>25</v>
      </c>
      <c r="J388" s="54">
        <v>15492</v>
      </c>
      <c r="K388" s="18" t="s">
        <v>25</v>
      </c>
      <c r="L388" s="54">
        <v>14798</v>
      </c>
      <c r="M388" s="18" t="s">
        <v>25</v>
      </c>
      <c r="N388" s="54">
        <v>20082</v>
      </c>
      <c r="O388" s="18" t="s">
        <v>25</v>
      </c>
      <c r="P388" s="54">
        <v>20438</v>
      </c>
      <c r="Q388" s="18" t="s">
        <v>25</v>
      </c>
      <c r="R388" s="54">
        <v>18746</v>
      </c>
      <c r="S388" s="18" t="s">
        <v>25</v>
      </c>
      <c r="T388" s="54">
        <v>21878</v>
      </c>
      <c r="U388" s="18" t="s">
        <v>25</v>
      </c>
      <c r="V388" s="54">
        <v>19572</v>
      </c>
      <c r="W388" s="18" t="s">
        <v>25</v>
      </c>
      <c r="X388" s="54">
        <v>17456</v>
      </c>
      <c r="Y388" s="18" t="s">
        <v>25</v>
      </c>
      <c r="Z388" s="57">
        <v>17283</v>
      </c>
      <c r="AA388" s="32" t="s">
        <v>25</v>
      </c>
      <c r="AB388" s="27">
        <f>D388+F388+H388+J388+L388+N388+P388+R388+T388+V388+X388+Z388</f>
        <v>217438</v>
      </c>
      <c r="AC388" s="138"/>
      <c r="AD388" s="139"/>
      <c r="AE388" s="158">
        <v>171836</v>
      </c>
      <c r="AF388" s="158">
        <v>43182</v>
      </c>
      <c r="AG388" s="159">
        <v>2420</v>
      </c>
      <c r="AH388" s="112" t="s">
        <v>133</v>
      </c>
      <c r="AI388" s="113">
        <v>0.2508</v>
      </c>
      <c r="AJ388" s="107"/>
    </row>
    <row r="389" spans="1:36" ht="27.75" customHeight="1" thickBot="1" thickTop="1">
      <c r="A389" s="167"/>
      <c r="B389" s="170"/>
      <c r="C389" s="148" t="s">
        <v>20</v>
      </c>
      <c r="D389" s="62">
        <f>D388-Z361</f>
        <v>1038</v>
      </c>
      <c r="E389" s="25">
        <f>D389/Z361</f>
        <v>0.06205535959825432</v>
      </c>
      <c r="F389" s="62">
        <f>F388-D388</f>
        <v>-971</v>
      </c>
      <c r="G389" s="25">
        <f>F389/D388</f>
        <v>-0.05465803546298902</v>
      </c>
      <c r="H389" s="62">
        <f>H388-F388</f>
        <v>340</v>
      </c>
      <c r="I389" s="25">
        <f>H389/F388</f>
        <v>0.020245325711563653</v>
      </c>
      <c r="J389" s="62">
        <f>J388-H388</f>
        <v>-1642</v>
      </c>
      <c r="K389" s="25">
        <f>J389/H388</f>
        <v>-0.09583284697093498</v>
      </c>
      <c r="L389" s="62">
        <f>L388-J388</f>
        <v>-694</v>
      </c>
      <c r="M389" s="25">
        <f>L389/J388</f>
        <v>-0.04479731474309321</v>
      </c>
      <c r="N389" s="52">
        <f>N388-L388</f>
        <v>5284</v>
      </c>
      <c r="O389" s="28">
        <f>N389/L388</f>
        <v>0.35707528044330317</v>
      </c>
      <c r="P389" s="52">
        <f>P388-N388</f>
        <v>356</v>
      </c>
      <c r="Q389" s="28">
        <f>P389/N388</f>
        <v>0.017727317996215516</v>
      </c>
      <c r="R389" s="52">
        <f>R388-P388</f>
        <v>-1692</v>
      </c>
      <c r="S389" s="28">
        <f>R389/P388</f>
        <v>-0.08278696545650259</v>
      </c>
      <c r="T389" s="52">
        <f>T388-R388</f>
        <v>3132</v>
      </c>
      <c r="U389" s="28">
        <f>T389/R388</f>
        <v>0.16707564280379814</v>
      </c>
      <c r="V389" s="52">
        <f>V388-T388</f>
        <v>-2306</v>
      </c>
      <c r="W389" s="28">
        <f>V389/T388</f>
        <v>-0.10540268763141054</v>
      </c>
      <c r="X389" s="52">
        <f>X388-V388</f>
        <v>-2116</v>
      </c>
      <c r="Y389" s="28">
        <f>X389/V388</f>
        <v>-0.10811363171878194</v>
      </c>
      <c r="Z389" s="58">
        <f>Z388-X388</f>
        <v>-173</v>
      </c>
      <c r="AA389" s="33">
        <f>Z389/X388</f>
        <v>-0.009910632447296059</v>
      </c>
      <c r="AB389" s="155">
        <f>D388+F388</f>
        <v>34559</v>
      </c>
      <c r="AC389" s="108"/>
      <c r="AD389" s="156"/>
      <c r="AE389" s="160"/>
      <c r="AF389" s="160"/>
      <c r="AG389" s="160"/>
      <c r="AH389" s="108">
        <f>AB388-AB362</f>
        <v>38098</v>
      </c>
      <c r="AI389" s="109">
        <f>AH389/AB362</f>
        <v>0.21243448198951712</v>
      </c>
      <c r="AJ389" s="107"/>
    </row>
    <row r="390" spans="1:36" ht="27.75" customHeight="1" thickBot="1" thickTop="1">
      <c r="A390" s="167"/>
      <c r="B390" s="170"/>
      <c r="C390" s="149" t="s">
        <v>21</v>
      </c>
      <c r="D390" s="53">
        <f>D388-D361</f>
        <v>3605</v>
      </c>
      <c r="E390" s="26">
        <f>D390/D361</f>
        <v>0.254590395480226</v>
      </c>
      <c r="F390" s="53">
        <f>F388-F361</f>
        <v>4958</v>
      </c>
      <c r="G390" s="26">
        <f>F390/F361</f>
        <v>0.41889151740452857</v>
      </c>
      <c r="H390" s="53">
        <f>H388-H361</f>
        <v>3419</v>
      </c>
      <c r="I390" s="26">
        <f>H390/H361</f>
        <v>0.24928909952606634</v>
      </c>
      <c r="J390" s="53">
        <f>J388-J361</f>
        <v>3658</v>
      </c>
      <c r="K390" s="26">
        <f>J390/J361</f>
        <v>0.3091093459523407</v>
      </c>
      <c r="L390" s="53">
        <f>L388-L361</f>
        <v>4830</v>
      </c>
      <c r="M390" s="26">
        <f>L390/L361</f>
        <v>0.4845505617977528</v>
      </c>
      <c r="N390" s="53">
        <f>N388-N361</f>
        <v>4940</v>
      </c>
      <c r="O390" s="26">
        <f>N390/N361</f>
        <v>0.32624488178576144</v>
      </c>
      <c r="P390" s="53">
        <f>P388-P361</f>
        <v>4203</v>
      </c>
      <c r="Q390" s="26">
        <f>P390/P361</f>
        <v>0.2588851247305205</v>
      </c>
      <c r="R390" s="53">
        <f>R388-R361</f>
        <v>1195</v>
      </c>
      <c r="S390" s="26">
        <f>R390/R361</f>
        <v>0.06808728847359125</v>
      </c>
      <c r="T390" s="53">
        <f>T388-T361</f>
        <v>4148</v>
      </c>
      <c r="U390" s="26">
        <f>T390/T361</f>
        <v>0.23395375070501975</v>
      </c>
      <c r="V390" s="53">
        <f>V388-V361</f>
        <v>1673</v>
      </c>
      <c r="W390" s="26">
        <f>V390/V361</f>
        <v>0.09346890887759093</v>
      </c>
      <c r="X390" s="53">
        <f>X388-X361</f>
        <v>913</v>
      </c>
      <c r="Y390" s="26">
        <f>X390/X361</f>
        <v>0.0551895061355256</v>
      </c>
      <c r="Z390" s="58">
        <f>Z388-Z361</f>
        <v>556</v>
      </c>
      <c r="AA390" s="33">
        <f>Z390/Z361</f>
        <v>0.033239672385962815</v>
      </c>
      <c r="AB390" s="136"/>
      <c r="AC390" s="127"/>
      <c r="AD390" s="137"/>
      <c r="AE390" s="161" t="s">
        <v>30</v>
      </c>
      <c r="AF390" s="162" t="s">
        <v>31</v>
      </c>
      <c r="AG390" s="163" t="s">
        <v>32</v>
      </c>
      <c r="AH390" s="110"/>
      <c r="AI390" s="111"/>
      <c r="AJ390" s="107"/>
    </row>
    <row r="391" spans="1:36" ht="27.75" customHeight="1" thickBot="1" thickTop="1">
      <c r="A391" s="167" t="s">
        <v>10</v>
      </c>
      <c r="B391" s="170" t="s">
        <v>17</v>
      </c>
      <c r="C391" s="151"/>
      <c r="D391" s="55">
        <v>7333</v>
      </c>
      <c r="E391" s="18" t="s">
        <v>25</v>
      </c>
      <c r="F391" s="55">
        <v>8424</v>
      </c>
      <c r="G391" s="18" t="s">
        <v>25</v>
      </c>
      <c r="H391" s="55">
        <v>10506</v>
      </c>
      <c r="I391" s="18" t="s">
        <v>25</v>
      </c>
      <c r="J391" s="55">
        <v>10618</v>
      </c>
      <c r="K391" s="18" t="s">
        <v>25</v>
      </c>
      <c r="L391" s="55">
        <v>9764</v>
      </c>
      <c r="M391" s="18" t="s">
        <v>25</v>
      </c>
      <c r="N391" s="55">
        <v>9765</v>
      </c>
      <c r="O391" s="18" t="s">
        <v>25</v>
      </c>
      <c r="P391" s="55">
        <v>8759</v>
      </c>
      <c r="Q391" s="18" t="s">
        <v>25</v>
      </c>
      <c r="R391" s="55">
        <v>8850</v>
      </c>
      <c r="S391" s="18" t="s">
        <v>25</v>
      </c>
      <c r="T391" s="55">
        <v>14349</v>
      </c>
      <c r="U391" s="18" t="s">
        <v>25</v>
      </c>
      <c r="V391" s="55">
        <v>8919</v>
      </c>
      <c r="W391" s="18" t="s">
        <v>25</v>
      </c>
      <c r="X391" s="55">
        <v>8662</v>
      </c>
      <c r="Y391" s="18" t="s">
        <v>25</v>
      </c>
      <c r="Z391" s="57">
        <v>6810</v>
      </c>
      <c r="AA391" s="32" t="s">
        <v>25</v>
      </c>
      <c r="AB391" s="27">
        <f>D391+F391+H391+J391+L391+N391+P391+R391+T391+V391+X391+Z391</f>
        <v>112759</v>
      </c>
      <c r="AC391" s="138"/>
      <c r="AD391" s="139"/>
      <c r="AE391" s="164">
        <v>83839</v>
      </c>
      <c r="AF391" s="165">
        <v>27569</v>
      </c>
      <c r="AG391" s="166">
        <v>1351</v>
      </c>
      <c r="AH391" s="112" t="s">
        <v>134</v>
      </c>
      <c r="AI391" s="113">
        <v>-0.0516</v>
      </c>
      <c r="AJ391" s="107"/>
    </row>
    <row r="392" spans="1:36" ht="27.75" customHeight="1" thickBot="1" thickTop="1">
      <c r="A392" s="167"/>
      <c r="B392" s="170"/>
      <c r="C392" s="152" t="s">
        <v>20</v>
      </c>
      <c r="D392" s="62">
        <f>D391-Z364</f>
        <v>-556</v>
      </c>
      <c r="E392" s="25">
        <f>D392/Z364</f>
        <v>-0.07047788059323108</v>
      </c>
      <c r="F392" s="62">
        <f>F391-D391</f>
        <v>1091</v>
      </c>
      <c r="G392" s="25">
        <f>F392/D391</f>
        <v>0.14877948997681711</v>
      </c>
      <c r="H392" s="62">
        <f>H391-F391</f>
        <v>2082</v>
      </c>
      <c r="I392" s="25">
        <f>H392/F391</f>
        <v>0.24715099715099714</v>
      </c>
      <c r="J392" s="62">
        <f>J391-H391</f>
        <v>112</v>
      </c>
      <c r="K392" s="25">
        <f>J392/H391</f>
        <v>0.01066057490957548</v>
      </c>
      <c r="L392" s="62">
        <f>L391-J391</f>
        <v>-854</v>
      </c>
      <c r="M392" s="25">
        <f>L392/J391</f>
        <v>-0.08042945940855152</v>
      </c>
      <c r="N392" s="52">
        <f>N391-L391</f>
        <v>1</v>
      </c>
      <c r="O392" s="28">
        <f>N392/L391</f>
        <v>0.00010241704219582139</v>
      </c>
      <c r="P392" s="52">
        <f>P391-N391</f>
        <v>-1006</v>
      </c>
      <c r="Q392" s="28">
        <f>P392/N391</f>
        <v>-0.103020993343574</v>
      </c>
      <c r="R392" s="52">
        <f>R391-P391</f>
        <v>91</v>
      </c>
      <c r="S392" s="28">
        <f>R392/P391</f>
        <v>0.010389313848612856</v>
      </c>
      <c r="T392" s="52">
        <f>T391-R391</f>
        <v>5499</v>
      </c>
      <c r="U392" s="28">
        <f>T392/R391</f>
        <v>0.6213559322033898</v>
      </c>
      <c r="V392" s="52">
        <f>V391-T391</f>
        <v>-5430</v>
      </c>
      <c r="W392" s="28">
        <f>V392/T391</f>
        <v>-0.37842358352498434</v>
      </c>
      <c r="X392" s="52">
        <f>X391-V391</f>
        <v>-257</v>
      </c>
      <c r="Y392" s="28">
        <f>X392/V391</f>
        <v>-0.028814889561610046</v>
      </c>
      <c r="Z392" s="58">
        <f>Z391-X391</f>
        <v>-1852</v>
      </c>
      <c r="AA392" s="33">
        <f>Z392/X391</f>
        <v>-0.21380743477256983</v>
      </c>
      <c r="AB392" s="155">
        <f>D391+F391</f>
        <v>15757</v>
      </c>
      <c r="AC392" s="108"/>
      <c r="AD392" s="156"/>
      <c r="AE392" s="160"/>
      <c r="AF392" s="160"/>
      <c r="AG392" s="160"/>
      <c r="AH392" s="108">
        <f>AB391-AB365</f>
        <v>-7201</v>
      </c>
      <c r="AI392" s="109">
        <f>AH392/AB365</f>
        <v>-0.060028342780926974</v>
      </c>
      <c r="AJ392" s="107"/>
    </row>
    <row r="393" spans="1:36" ht="27.75" customHeight="1" thickBot="1" thickTop="1">
      <c r="A393" s="167"/>
      <c r="B393" s="170"/>
      <c r="C393" s="149" t="s">
        <v>21</v>
      </c>
      <c r="D393" s="53">
        <f>D391-D364</f>
        <v>570</v>
      </c>
      <c r="E393" s="26">
        <f>D393/D364</f>
        <v>0.08428212331805411</v>
      </c>
      <c r="F393" s="53">
        <f>F391-F364</f>
        <v>-621</v>
      </c>
      <c r="G393" s="26">
        <f>F393/F364</f>
        <v>-0.06865671641791045</v>
      </c>
      <c r="H393" s="53">
        <f>H391-H364</f>
        <v>-949</v>
      </c>
      <c r="I393" s="26">
        <f>H393/H364</f>
        <v>-0.08284591881274553</v>
      </c>
      <c r="J393" s="53">
        <f>J391-J364</f>
        <v>-85</v>
      </c>
      <c r="K393" s="26">
        <f>J393/J364</f>
        <v>-0.007941698589180604</v>
      </c>
      <c r="L393" s="53">
        <f>L391-L364</f>
        <v>-169</v>
      </c>
      <c r="M393" s="26">
        <f>L393/L364</f>
        <v>-0.017013993758179805</v>
      </c>
      <c r="N393" s="53">
        <f>N391-N364</f>
        <v>-2321</v>
      </c>
      <c r="O393" s="26">
        <f>N393/N364</f>
        <v>-0.192040377296045</v>
      </c>
      <c r="P393" s="53">
        <f>P391-P364</f>
        <v>-1363</v>
      </c>
      <c r="Q393" s="26">
        <f>P393/P364</f>
        <v>-0.1346571823750247</v>
      </c>
      <c r="R393" s="53">
        <f>R391-R364</f>
        <v>-1002</v>
      </c>
      <c r="S393" s="26">
        <f>R393/R364</f>
        <v>-0.10170523751522534</v>
      </c>
      <c r="T393" s="53">
        <f>T391-T364</f>
        <v>640</v>
      </c>
      <c r="U393" s="26">
        <f>T393/T364</f>
        <v>0.04668465971259756</v>
      </c>
      <c r="V393" s="53">
        <f>V391-V364</f>
        <v>10</v>
      </c>
      <c r="W393" s="26">
        <f>V393/V364</f>
        <v>0.0011224604332697272</v>
      </c>
      <c r="X393" s="53">
        <f>X391-X364</f>
        <v>-832</v>
      </c>
      <c r="Y393" s="26">
        <f>X393/X364</f>
        <v>-0.08763429534442806</v>
      </c>
      <c r="Z393" s="58">
        <f>Z391-Z364</f>
        <v>-1079</v>
      </c>
      <c r="AA393" s="33">
        <f>Z393/Z364</f>
        <v>-0.13677272151096465</v>
      </c>
      <c r="AB393" s="136"/>
      <c r="AC393" s="127"/>
      <c r="AD393" s="137"/>
      <c r="AE393" s="161" t="s">
        <v>30</v>
      </c>
      <c r="AF393" s="162" t="s">
        <v>31</v>
      </c>
      <c r="AG393" s="163" t="s">
        <v>32</v>
      </c>
      <c r="AH393" s="108"/>
      <c r="AI393" s="111"/>
      <c r="AJ393" s="107"/>
    </row>
    <row r="394" spans="1:36" ht="27.75" customHeight="1" thickBot="1" thickTop="1">
      <c r="A394" s="167" t="s">
        <v>11</v>
      </c>
      <c r="B394" s="170" t="s">
        <v>18</v>
      </c>
      <c r="C394" s="151"/>
      <c r="D394" s="55">
        <v>3279</v>
      </c>
      <c r="E394" s="18" t="s">
        <v>25</v>
      </c>
      <c r="F394" s="55">
        <v>4655</v>
      </c>
      <c r="G394" s="18" t="s">
        <v>25</v>
      </c>
      <c r="H394" s="55">
        <v>3900</v>
      </c>
      <c r="I394" s="18" t="s">
        <v>25</v>
      </c>
      <c r="J394" s="55">
        <v>7651</v>
      </c>
      <c r="K394" s="18" t="s">
        <v>25</v>
      </c>
      <c r="L394" s="55">
        <v>3378</v>
      </c>
      <c r="M394" s="18" t="s">
        <v>25</v>
      </c>
      <c r="N394" s="55">
        <v>4919</v>
      </c>
      <c r="O394" s="18" t="s">
        <v>25</v>
      </c>
      <c r="P394" s="55">
        <v>4934</v>
      </c>
      <c r="Q394" s="18" t="s">
        <v>25</v>
      </c>
      <c r="R394" s="55">
        <v>8828</v>
      </c>
      <c r="S394" s="18" t="s">
        <v>25</v>
      </c>
      <c r="T394" s="55">
        <v>4424</v>
      </c>
      <c r="U394" s="18" t="s">
        <v>25</v>
      </c>
      <c r="V394" s="55">
        <v>2916</v>
      </c>
      <c r="W394" s="18" t="s">
        <v>25</v>
      </c>
      <c r="X394" s="55">
        <v>3171</v>
      </c>
      <c r="Y394" s="18" t="s">
        <v>25</v>
      </c>
      <c r="Z394" s="57">
        <v>5014</v>
      </c>
      <c r="AA394" s="32" t="s">
        <v>25</v>
      </c>
      <c r="AB394" s="27">
        <f>D394+F394+H394+J394+L394+N394+P394+R394+T394+V394+X394+Z394</f>
        <v>57069</v>
      </c>
      <c r="AC394" s="138"/>
      <c r="AD394" s="139"/>
      <c r="AE394" s="164">
        <v>40101</v>
      </c>
      <c r="AF394" s="165">
        <v>16968</v>
      </c>
      <c r="AG394" s="166">
        <v>0</v>
      </c>
      <c r="AH394" s="112" t="s">
        <v>135</v>
      </c>
      <c r="AI394" s="113">
        <v>0.3608</v>
      </c>
      <c r="AJ394" s="107"/>
    </row>
    <row r="395" spans="1:36" ht="27.75" customHeight="1" thickBot="1" thickTop="1">
      <c r="A395" s="167"/>
      <c r="B395" s="170"/>
      <c r="C395" s="152" t="s">
        <v>20</v>
      </c>
      <c r="D395" s="62">
        <f>D394-Z367</f>
        <v>-1325</v>
      </c>
      <c r="E395" s="25">
        <f>D395/Z367</f>
        <v>-0.2877932232841008</v>
      </c>
      <c r="F395" s="62">
        <f>F394-D394</f>
        <v>1376</v>
      </c>
      <c r="G395" s="25">
        <f>F395/D394</f>
        <v>0.4196401341872522</v>
      </c>
      <c r="H395" s="62">
        <f>H394-F394</f>
        <v>-755</v>
      </c>
      <c r="I395" s="25">
        <f>H395/F394</f>
        <v>-0.16219119226638024</v>
      </c>
      <c r="J395" s="62">
        <f>J394-H394</f>
        <v>3751</v>
      </c>
      <c r="K395" s="25">
        <f>J395/H394</f>
        <v>0.9617948717948718</v>
      </c>
      <c r="L395" s="62">
        <f>L394-J394</f>
        <v>-4273</v>
      </c>
      <c r="M395" s="25">
        <f>L395/J394</f>
        <v>-0.5584890863939355</v>
      </c>
      <c r="N395" s="52">
        <f>N394-L394</f>
        <v>1541</v>
      </c>
      <c r="O395" s="28">
        <f>N395/L394</f>
        <v>0.4561870929544109</v>
      </c>
      <c r="P395" s="52">
        <f>P394-N394</f>
        <v>15</v>
      </c>
      <c r="Q395" s="28">
        <f>P395/N394</f>
        <v>0.0030494002846106934</v>
      </c>
      <c r="R395" s="52">
        <f>R394-P394</f>
        <v>3894</v>
      </c>
      <c r="S395" s="28">
        <f>R395/P394</f>
        <v>0.7892176732873936</v>
      </c>
      <c r="T395" s="52">
        <f>T394-R394</f>
        <v>-4404</v>
      </c>
      <c r="U395" s="28">
        <f>T395/R394</f>
        <v>-0.49886724059809695</v>
      </c>
      <c r="V395" s="52">
        <f>V394-T394</f>
        <v>-1508</v>
      </c>
      <c r="W395" s="28">
        <f>V395/T394</f>
        <v>-0.34086799276672697</v>
      </c>
      <c r="X395" s="52">
        <f>X394-V394</f>
        <v>255</v>
      </c>
      <c r="Y395" s="28">
        <f>X395/V394</f>
        <v>0.0874485596707819</v>
      </c>
      <c r="Z395" s="58">
        <f>Z394-X394</f>
        <v>1843</v>
      </c>
      <c r="AA395" s="33">
        <f>Z395/X394</f>
        <v>0.5812046672973825</v>
      </c>
      <c r="AB395" s="155">
        <f>D394+F394</f>
        <v>7934</v>
      </c>
      <c r="AC395" s="108"/>
      <c r="AD395" s="156"/>
      <c r="AE395" s="160"/>
      <c r="AF395" s="160"/>
      <c r="AG395" s="160"/>
      <c r="AH395" s="108">
        <f>AB394-AB368</f>
        <v>12036</v>
      </c>
      <c r="AI395" s="109">
        <f>AH395/AB368</f>
        <v>0.26727066817667045</v>
      </c>
      <c r="AJ395" s="107"/>
    </row>
    <row r="396" spans="1:36" ht="27.75" customHeight="1" thickBot="1" thickTop="1">
      <c r="A396" s="167"/>
      <c r="B396" s="170"/>
      <c r="C396" s="149" t="s">
        <v>21</v>
      </c>
      <c r="D396" s="53">
        <f>D394-D367</f>
        <v>432</v>
      </c>
      <c r="E396" s="26">
        <f>D396/D367</f>
        <v>0.1517386722866175</v>
      </c>
      <c r="F396" s="53">
        <f>F394-F367</f>
        <v>2508</v>
      </c>
      <c r="G396" s="26">
        <f>F396/F367</f>
        <v>1.168141592920354</v>
      </c>
      <c r="H396" s="53">
        <f>H394-H367</f>
        <v>554</v>
      </c>
      <c r="I396" s="26">
        <f>H396/H367</f>
        <v>0.16557083084279736</v>
      </c>
      <c r="J396" s="53">
        <f>J394-J367</f>
        <v>4900</v>
      </c>
      <c r="K396" s="26">
        <f>J396/J367</f>
        <v>1.7811704834605597</v>
      </c>
      <c r="L396" s="53">
        <f>L394-L367</f>
        <v>-59</v>
      </c>
      <c r="M396" s="26">
        <f>L396/L367</f>
        <v>-0.01716613325574629</v>
      </c>
      <c r="N396" s="53">
        <f>N394-N367</f>
        <v>165</v>
      </c>
      <c r="O396" s="26">
        <f>N396/N367</f>
        <v>0.034707614640302906</v>
      </c>
      <c r="P396" s="53">
        <f>P394-P367</f>
        <v>897</v>
      </c>
      <c r="Q396" s="26">
        <f>P396/P367</f>
        <v>0.2221946990339361</v>
      </c>
      <c r="R396" s="53">
        <f>R394-R367</f>
        <v>3771</v>
      </c>
      <c r="S396" s="26">
        <f>R396/R367</f>
        <v>0.7456990310460747</v>
      </c>
      <c r="T396" s="53">
        <f>T394-T367</f>
        <v>1227</v>
      </c>
      <c r="U396" s="26">
        <f>T396/T367</f>
        <v>0.38379730997810446</v>
      </c>
      <c r="V396" s="53">
        <f>V394-V367</f>
        <v>-1433</v>
      </c>
      <c r="W396" s="26">
        <f>V396/V367</f>
        <v>-0.3295010347206254</v>
      </c>
      <c r="X396" s="53">
        <f>X394-X367</f>
        <v>-1336</v>
      </c>
      <c r="Y396" s="26">
        <f>X396/X367</f>
        <v>-0.2964277790104282</v>
      </c>
      <c r="Z396" s="58">
        <f>Z394-Z367</f>
        <v>410</v>
      </c>
      <c r="AA396" s="33">
        <f>Z396/Z367</f>
        <v>0.08905299739357081</v>
      </c>
      <c r="AB396" s="136"/>
      <c r="AC396" s="127"/>
      <c r="AD396" s="137"/>
      <c r="AE396" s="161" t="s">
        <v>30</v>
      </c>
      <c r="AF396" s="162" t="s">
        <v>31</v>
      </c>
      <c r="AG396" s="163" t="s">
        <v>32</v>
      </c>
      <c r="AH396" s="110"/>
      <c r="AI396" s="111"/>
      <c r="AJ396" s="107"/>
    </row>
    <row r="397" spans="1:36" ht="27.75" customHeight="1" thickBot="1" thickTop="1">
      <c r="A397" s="167" t="s">
        <v>12</v>
      </c>
      <c r="B397" s="170" t="s">
        <v>16</v>
      </c>
      <c r="C397" s="151"/>
      <c r="D397" s="55">
        <v>10323</v>
      </c>
      <c r="E397" s="18" t="s">
        <v>25</v>
      </c>
      <c r="F397" s="55">
        <v>9290</v>
      </c>
      <c r="G397" s="18" t="s">
        <v>25</v>
      </c>
      <c r="H397" s="55">
        <v>9519</v>
      </c>
      <c r="I397" s="18" t="s">
        <v>25</v>
      </c>
      <c r="J397" s="55">
        <v>8498</v>
      </c>
      <c r="K397" s="18" t="s">
        <v>25</v>
      </c>
      <c r="L397" s="55">
        <v>8334</v>
      </c>
      <c r="M397" s="18" t="s">
        <v>25</v>
      </c>
      <c r="N397" s="55">
        <v>9245</v>
      </c>
      <c r="O397" s="18" t="s">
        <v>25</v>
      </c>
      <c r="P397" s="55">
        <v>10539</v>
      </c>
      <c r="Q397" s="18" t="s">
        <v>25</v>
      </c>
      <c r="R397" s="55">
        <v>8523</v>
      </c>
      <c r="S397" s="18" t="s">
        <v>25</v>
      </c>
      <c r="T397" s="55">
        <v>11674</v>
      </c>
      <c r="U397" s="18" t="s">
        <v>25</v>
      </c>
      <c r="V397" s="55">
        <v>9017</v>
      </c>
      <c r="W397" s="18" t="s">
        <v>25</v>
      </c>
      <c r="X397" s="55">
        <v>8603</v>
      </c>
      <c r="Y397" s="18" t="s">
        <v>25</v>
      </c>
      <c r="Z397" s="57">
        <v>8912</v>
      </c>
      <c r="AA397" s="32" t="s">
        <v>25</v>
      </c>
      <c r="AB397" s="27">
        <f>D397+F397+H397+J397+L397+N397+P397+R397+T397+V397+X397+Z397</f>
        <v>112477</v>
      </c>
      <c r="AC397" s="138"/>
      <c r="AD397" s="139"/>
      <c r="AE397" s="164">
        <v>78808</v>
      </c>
      <c r="AF397" s="165">
        <v>32713</v>
      </c>
      <c r="AG397" s="166">
        <v>956</v>
      </c>
      <c r="AH397" s="112" t="s">
        <v>136</v>
      </c>
      <c r="AI397" s="113">
        <v>0.0275</v>
      </c>
      <c r="AJ397" s="107"/>
    </row>
    <row r="398" spans="1:36" ht="27.75" customHeight="1" thickBot="1" thickTop="1">
      <c r="A398" s="167"/>
      <c r="B398" s="170"/>
      <c r="C398" s="152" t="s">
        <v>20</v>
      </c>
      <c r="D398" s="62">
        <f>D397-Z370</f>
        <v>983</v>
      </c>
      <c r="E398" s="25">
        <f>D398/Z370</f>
        <v>0.10524625267665953</v>
      </c>
      <c r="F398" s="62">
        <f>F397-D397</f>
        <v>-1033</v>
      </c>
      <c r="G398" s="25">
        <f>F398/D397</f>
        <v>-0.1000678097452291</v>
      </c>
      <c r="H398" s="62">
        <f>H397-F397</f>
        <v>229</v>
      </c>
      <c r="I398" s="25">
        <f>H398/F397</f>
        <v>0.02465016146393972</v>
      </c>
      <c r="J398" s="62">
        <f>J397-H397</f>
        <v>-1021</v>
      </c>
      <c r="K398" s="25">
        <f>J398/H397</f>
        <v>-0.10725916587876878</v>
      </c>
      <c r="L398" s="62">
        <f>L397-J397</f>
        <v>-164</v>
      </c>
      <c r="M398" s="25">
        <f>L398/J397</f>
        <v>-0.019298658507884207</v>
      </c>
      <c r="N398" s="52">
        <f>N397-L397</f>
        <v>911</v>
      </c>
      <c r="O398" s="28">
        <f>N398/L397</f>
        <v>0.10931125509959204</v>
      </c>
      <c r="P398" s="52">
        <f>P397-N397</f>
        <v>1294</v>
      </c>
      <c r="Q398" s="28">
        <f>P398/N397</f>
        <v>0.13996755002704164</v>
      </c>
      <c r="R398" s="52">
        <f>R397-P397</f>
        <v>-2016</v>
      </c>
      <c r="S398" s="28">
        <f>R398/P397</f>
        <v>-0.19128949615713065</v>
      </c>
      <c r="T398" s="52">
        <f>T397-R397</f>
        <v>3151</v>
      </c>
      <c r="U398" s="28">
        <f>T398/R397</f>
        <v>0.3697055027572451</v>
      </c>
      <c r="V398" s="52">
        <f>V397-T397</f>
        <v>-2657</v>
      </c>
      <c r="W398" s="28">
        <f>V398/T397</f>
        <v>-0.2275997944149392</v>
      </c>
      <c r="X398" s="52">
        <f>X397-V397</f>
        <v>-414</v>
      </c>
      <c r="Y398" s="28">
        <f>X398/V397</f>
        <v>-0.0459132749251414</v>
      </c>
      <c r="Z398" s="58">
        <f>Z397-X397</f>
        <v>309</v>
      </c>
      <c r="AA398" s="33">
        <f>Z398/X397</f>
        <v>0.035917703126816226</v>
      </c>
      <c r="AB398" s="155">
        <f>D397+F397</f>
        <v>19613</v>
      </c>
      <c r="AC398" s="131"/>
      <c r="AD398" s="157"/>
      <c r="AE398" s="116"/>
      <c r="AF398" s="117"/>
      <c r="AG398" s="117"/>
      <c r="AH398" s="131">
        <f>AB397-AB371</f>
        <v>2387</v>
      </c>
      <c r="AI398" s="109">
        <f>AH398/AB371</f>
        <v>0.02168225996911618</v>
      </c>
      <c r="AJ398" s="107"/>
    </row>
    <row r="399" spans="1:36" ht="27.75" customHeight="1" thickBot="1" thickTop="1">
      <c r="A399" s="167"/>
      <c r="B399" s="170"/>
      <c r="C399" s="149" t="s">
        <v>21</v>
      </c>
      <c r="D399" s="53">
        <f>D397-D370</f>
        <v>-487</v>
      </c>
      <c r="E399" s="26">
        <f>D399/D370</f>
        <v>-0.045050878815911195</v>
      </c>
      <c r="F399" s="53">
        <f>F397-F370</f>
        <v>624</v>
      </c>
      <c r="G399" s="26">
        <f>F399/F370</f>
        <v>0.07200553888760673</v>
      </c>
      <c r="H399" s="53">
        <f>H397-H370</f>
        <v>-415</v>
      </c>
      <c r="I399" s="26">
        <f>H399/H370</f>
        <v>-0.041775719750352325</v>
      </c>
      <c r="J399" s="53">
        <f>J397-J370</f>
        <v>-622</v>
      </c>
      <c r="K399" s="26">
        <f>J399/J370</f>
        <v>-0.06820175438596492</v>
      </c>
      <c r="L399" s="53">
        <f>L397-L370</f>
        <v>688</v>
      </c>
      <c r="M399" s="26">
        <f>L399/L370</f>
        <v>0.08998168977243003</v>
      </c>
      <c r="N399" s="53">
        <f>N397-N370</f>
        <v>1051</v>
      </c>
      <c r="O399" s="26">
        <f>N399/N370</f>
        <v>0.12826458384183548</v>
      </c>
      <c r="P399" s="53">
        <f>P397-P370</f>
        <v>-59</v>
      </c>
      <c r="Q399" s="26">
        <f>P399/P370</f>
        <v>-0.005567088129835818</v>
      </c>
      <c r="R399" s="53">
        <f>R397-R370</f>
        <v>-634</v>
      </c>
      <c r="S399" s="26">
        <f>R399/R370</f>
        <v>-0.06923664955771541</v>
      </c>
      <c r="T399" s="53">
        <f>T397-T370</f>
        <v>2546</v>
      </c>
      <c r="U399" s="26">
        <f>T399/T370</f>
        <v>0.27892199824715164</v>
      </c>
      <c r="V399" s="53">
        <f>V397-V370</f>
        <v>-150</v>
      </c>
      <c r="W399" s="26">
        <f>V399/V370</f>
        <v>-0.01636304134395113</v>
      </c>
      <c r="X399" s="53">
        <f>X397-X370</f>
        <v>273</v>
      </c>
      <c r="Y399" s="26">
        <f>X399/X370</f>
        <v>0.03277310924369748</v>
      </c>
      <c r="Z399" s="58">
        <f>Z397-Z370</f>
        <v>-428</v>
      </c>
      <c r="AA399" s="33">
        <f>Z399/Z370</f>
        <v>-0.04582441113490364</v>
      </c>
      <c r="AB399" s="143"/>
      <c r="AC399" s="115"/>
      <c r="AD399" s="144"/>
      <c r="AE399" s="117"/>
      <c r="AF399" s="117"/>
      <c r="AG399" s="117"/>
      <c r="AH399" s="145"/>
      <c r="AI399" s="117"/>
      <c r="AJ399" s="107"/>
    </row>
    <row r="400" spans="1:36" ht="27.75" customHeight="1" thickBot="1">
      <c r="A400" s="171" t="s">
        <v>13</v>
      </c>
      <c r="B400" s="172"/>
      <c r="C400" s="172"/>
      <c r="D400" s="172"/>
      <c r="E400" s="172"/>
      <c r="F400" s="172"/>
      <c r="G400" s="172"/>
      <c r="H400" s="172"/>
      <c r="I400" s="172"/>
      <c r="J400" s="172"/>
      <c r="K400" s="172"/>
      <c r="L400" s="172"/>
      <c r="M400" s="172"/>
      <c r="N400" s="172"/>
      <c r="O400" s="172"/>
      <c r="P400" s="172"/>
      <c r="Q400" s="172"/>
      <c r="R400" s="172"/>
      <c r="S400" s="172"/>
      <c r="T400" s="172"/>
      <c r="U400" s="172"/>
      <c r="V400" s="172"/>
      <c r="W400" s="172"/>
      <c r="X400" s="172"/>
      <c r="Y400" s="172"/>
      <c r="Z400" s="172"/>
      <c r="AA400" s="172"/>
      <c r="AB400" s="143"/>
      <c r="AC400" s="115"/>
      <c r="AD400" s="144"/>
      <c r="AE400" s="107"/>
      <c r="AF400" s="107"/>
      <c r="AG400" s="107"/>
      <c r="AH400" s="115"/>
      <c r="AI400" s="107"/>
      <c r="AJ400" s="107"/>
    </row>
    <row r="401" spans="1:36" ht="27.75" customHeight="1" thickBot="1">
      <c r="A401" s="167" t="s">
        <v>14</v>
      </c>
      <c r="B401" s="173" t="s">
        <v>15</v>
      </c>
      <c r="C401" s="4"/>
      <c r="D401" s="55">
        <v>13941</v>
      </c>
      <c r="E401" s="18" t="s">
        <v>25</v>
      </c>
      <c r="F401" s="55">
        <v>14752</v>
      </c>
      <c r="G401" s="18" t="s">
        <v>25</v>
      </c>
      <c r="H401" s="55">
        <v>14456</v>
      </c>
      <c r="I401" s="18" t="s">
        <v>25</v>
      </c>
      <c r="J401" s="55">
        <v>13720</v>
      </c>
      <c r="K401" s="18" t="s">
        <v>25</v>
      </c>
      <c r="L401" s="55">
        <v>13654</v>
      </c>
      <c r="M401" s="18" t="s">
        <v>25</v>
      </c>
      <c r="N401" s="55">
        <v>14082</v>
      </c>
      <c r="O401" s="18" t="s">
        <v>25</v>
      </c>
      <c r="P401" s="55">
        <v>14765</v>
      </c>
      <c r="Q401" s="18" t="s">
        <v>25</v>
      </c>
      <c r="R401" s="55">
        <v>15078</v>
      </c>
      <c r="S401" s="18" t="s">
        <v>25</v>
      </c>
      <c r="T401" s="55">
        <v>14115</v>
      </c>
      <c r="U401" s="18" t="s">
        <v>25</v>
      </c>
      <c r="V401" s="55">
        <v>11768</v>
      </c>
      <c r="W401" s="18" t="s">
        <v>25</v>
      </c>
      <c r="X401" s="55">
        <v>13607</v>
      </c>
      <c r="Y401" s="18" t="s">
        <v>25</v>
      </c>
      <c r="Z401" s="57">
        <v>13646</v>
      </c>
      <c r="AA401" s="32" t="s">
        <v>25</v>
      </c>
      <c r="AB401" s="125"/>
      <c r="AC401" s="115"/>
      <c r="AD401" s="144"/>
      <c r="AE401" s="107"/>
      <c r="AF401" s="102"/>
      <c r="AG401" s="107"/>
      <c r="AH401" s="128"/>
      <c r="AI401" s="107"/>
      <c r="AJ401" s="107"/>
    </row>
    <row r="402" spans="1:36" ht="27.75" customHeight="1" thickBot="1" thickTop="1">
      <c r="A402" s="167"/>
      <c r="B402" s="174"/>
      <c r="C402" s="152" t="s">
        <v>20</v>
      </c>
      <c r="D402" s="62">
        <f>D401-Z374</f>
        <v>507</v>
      </c>
      <c r="E402" s="25">
        <f>D402/Z374</f>
        <v>0.037740062527914245</v>
      </c>
      <c r="F402" s="62">
        <f>F401-D401</f>
        <v>811</v>
      </c>
      <c r="G402" s="25">
        <f>F402/D401</f>
        <v>0.058173732156947135</v>
      </c>
      <c r="H402" s="62">
        <f>H401-F401</f>
        <v>-296</v>
      </c>
      <c r="I402" s="25">
        <f>H402/F401</f>
        <v>-0.020065075921908895</v>
      </c>
      <c r="J402" s="62">
        <f>J401-H401</f>
        <v>-736</v>
      </c>
      <c r="K402" s="25">
        <f>J402/H401</f>
        <v>-0.0509131156613171</v>
      </c>
      <c r="L402" s="62">
        <f>L401-J401</f>
        <v>-66</v>
      </c>
      <c r="M402" s="25">
        <f>L402/J401</f>
        <v>-0.004810495626822157</v>
      </c>
      <c r="N402" s="52">
        <f>N401-L401</f>
        <v>428</v>
      </c>
      <c r="O402" s="28">
        <f>N402/L401</f>
        <v>0.031346125677457155</v>
      </c>
      <c r="P402" s="52">
        <f>P401-N401</f>
        <v>683</v>
      </c>
      <c r="Q402" s="28">
        <f>P402/N401</f>
        <v>0.04850163329072575</v>
      </c>
      <c r="R402" s="52">
        <f>R401-P401</f>
        <v>313</v>
      </c>
      <c r="S402" s="28">
        <f>R402/P401</f>
        <v>0.02119878090077887</v>
      </c>
      <c r="T402" s="52">
        <f>T401-R401</f>
        <v>-963</v>
      </c>
      <c r="U402" s="28">
        <f>T402/R401</f>
        <v>-0.06386788698766414</v>
      </c>
      <c r="V402" s="52">
        <f>V401-T401</f>
        <v>-2347</v>
      </c>
      <c r="W402" s="28">
        <f>V402/T401</f>
        <v>-0.16627701027275948</v>
      </c>
      <c r="X402" s="52">
        <f>X401-V401</f>
        <v>1839</v>
      </c>
      <c r="Y402" s="28">
        <f>X402/V401</f>
        <v>0.15627124405166554</v>
      </c>
      <c r="Z402" s="58">
        <f>Z401-X401</f>
        <v>39</v>
      </c>
      <c r="AA402" s="33">
        <f>Z402/X401</f>
        <v>0.002866171823326229</v>
      </c>
      <c r="AB402" s="143"/>
      <c r="AC402" s="115"/>
      <c r="AD402" s="144"/>
      <c r="AE402" s="153"/>
      <c r="AF402" s="142"/>
      <c r="AG402" s="107"/>
      <c r="AH402" s="115"/>
      <c r="AI402" s="107"/>
      <c r="AJ402" s="107"/>
    </row>
    <row r="403" spans="1:36" ht="27.75" customHeight="1" thickBot="1" thickTop="1">
      <c r="A403" s="167"/>
      <c r="B403" s="175"/>
      <c r="C403" s="149" t="s">
        <v>21</v>
      </c>
      <c r="D403" s="53">
        <f>D401-D374</f>
        <v>-5405</v>
      </c>
      <c r="E403" s="26">
        <f>D403/D374</f>
        <v>-0.2793859195699369</v>
      </c>
      <c r="F403" s="53">
        <f>F401-F374</f>
        <v>-3544</v>
      </c>
      <c r="G403" s="26">
        <f>F403/F374</f>
        <v>-0.19370354175776125</v>
      </c>
      <c r="H403" s="53">
        <f>H401-H374</f>
        <v>-3555</v>
      </c>
      <c r="I403" s="26">
        <f>H403/H374</f>
        <v>-0.19737937926822496</v>
      </c>
      <c r="J403" s="53">
        <f>J401-J374</f>
        <v>-3360</v>
      </c>
      <c r="K403" s="26">
        <f>J403/J374</f>
        <v>-0.19672131147540983</v>
      </c>
      <c r="L403" s="53">
        <f>L401-L374</f>
        <v>-2863</v>
      </c>
      <c r="M403" s="26">
        <f>L403/L374</f>
        <v>-0.1733365623297209</v>
      </c>
      <c r="N403" s="53">
        <f>N401-N374</f>
        <v>-1389</v>
      </c>
      <c r="O403" s="26">
        <f>N403/N374</f>
        <v>-0.08978088035679659</v>
      </c>
      <c r="P403" s="53">
        <f>P401-P374</f>
        <v>-415</v>
      </c>
      <c r="Q403" s="26">
        <f>P403/P374</f>
        <v>-0.027338603425559948</v>
      </c>
      <c r="R403" s="53">
        <f>R401-R374</f>
        <v>-339</v>
      </c>
      <c r="S403" s="26">
        <f>R403/R374</f>
        <v>-0.021988713757540378</v>
      </c>
      <c r="T403" s="53">
        <f>T401-T374</f>
        <v>-1518</v>
      </c>
      <c r="U403" s="26">
        <f>T403/T374</f>
        <v>-0.09710228363078104</v>
      </c>
      <c r="V403" s="53">
        <f>V401-V374</f>
        <v>-2235</v>
      </c>
      <c r="W403" s="26">
        <f>V403/V374</f>
        <v>-0.15960865528815255</v>
      </c>
      <c r="X403" s="53">
        <f>X401-X374</f>
        <v>-195</v>
      </c>
      <c r="Y403" s="26">
        <f>X403/X374</f>
        <v>-0.01412838719026228</v>
      </c>
      <c r="Z403" s="58">
        <f>Z401-Z374</f>
        <v>212</v>
      </c>
      <c r="AA403" s="33">
        <f>Z403/Z374</f>
        <v>0.01578085454816138</v>
      </c>
      <c r="AB403" s="143"/>
      <c r="AC403" s="115"/>
      <c r="AD403" s="144"/>
      <c r="AE403" s="107"/>
      <c r="AF403" s="154"/>
      <c r="AG403" s="107"/>
      <c r="AH403" s="115"/>
      <c r="AI403" s="107"/>
      <c r="AJ403" s="107"/>
    </row>
    <row r="404" spans="6:32" ht="12.75">
      <c r="F404" s="3"/>
      <c r="G404" s="107"/>
      <c r="H404" s="3"/>
      <c r="I404" s="107"/>
      <c r="J404" s="3"/>
      <c r="K404" s="107"/>
      <c r="L404" s="3"/>
      <c r="M404" s="107"/>
      <c r="N404" s="3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</row>
    <row r="405" spans="6:32" ht="12.75">
      <c r="F405" s="3"/>
      <c r="G405" s="107"/>
      <c r="H405" s="3"/>
      <c r="I405" s="107"/>
      <c r="J405" s="3"/>
      <c r="K405" s="107"/>
      <c r="L405" s="3"/>
      <c r="M405" s="107"/>
      <c r="N405" s="3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</row>
    <row r="406" spans="1:33" ht="26.25" customHeight="1">
      <c r="A406" s="188" t="s">
        <v>142</v>
      </c>
      <c r="B406" s="188"/>
      <c r="C406" s="188"/>
      <c r="D406" s="188"/>
      <c r="E406" s="188"/>
      <c r="F406" s="188"/>
      <c r="G406" s="188"/>
      <c r="H406" s="188"/>
      <c r="I406" s="188"/>
      <c r="J406" s="188"/>
      <c r="K406" s="188"/>
      <c r="L406" s="189"/>
      <c r="M406" s="189"/>
      <c r="N406" s="189"/>
      <c r="O406" s="189"/>
      <c r="P406" s="189"/>
      <c r="Q406" s="189"/>
      <c r="R406" s="189"/>
      <c r="S406" s="189"/>
      <c r="T406" s="189"/>
      <c r="U406" s="189"/>
      <c r="V406" s="189"/>
      <c r="W406" s="189"/>
      <c r="X406" s="189"/>
      <c r="Y406" s="189"/>
      <c r="Z406" s="189"/>
      <c r="AA406" s="189"/>
      <c r="AB406" s="189"/>
      <c r="AC406" s="189"/>
      <c r="AD406" s="189"/>
      <c r="AE406" s="190"/>
      <c r="AF406" s="190"/>
      <c r="AG406" s="190"/>
    </row>
    <row r="407" ht="13.5" thickBot="1"/>
    <row r="408" spans="1:35" ht="20.25" customHeight="1" thickBot="1">
      <c r="A408" s="191" t="s">
        <v>42</v>
      </c>
      <c r="B408" s="192" t="s">
        <v>58</v>
      </c>
      <c r="C408" s="194"/>
      <c r="D408" s="171" t="s">
        <v>137</v>
      </c>
      <c r="E408" s="195"/>
      <c r="F408" s="195"/>
      <c r="G408" s="195"/>
      <c r="H408" s="195"/>
      <c r="I408" s="195"/>
      <c r="J408" s="195"/>
      <c r="K408" s="195"/>
      <c r="L408" s="195"/>
      <c r="M408" s="195"/>
      <c r="N408" s="195"/>
      <c r="O408" s="195"/>
      <c r="P408" s="195"/>
      <c r="Q408" s="195"/>
      <c r="R408" s="195"/>
      <c r="S408" s="195"/>
      <c r="T408" s="195"/>
      <c r="U408" s="195"/>
      <c r="V408" s="195"/>
      <c r="W408" s="195"/>
      <c r="X408" s="195"/>
      <c r="Y408" s="195"/>
      <c r="Z408" s="195"/>
      <c r="AA408" s="196"/>
      <c r="AB408" s="176" t="s">
        <v>22</v>
      </c>
      <c r="AC408" s="181" t="s">
        <v>23</v>
      </c>
      <c r="AD408" s="206"/>
      <c r="AE408" s="208" t="s">
        <v>22</v>
      </c>
      <c r="AF408" s="209"/>
      <c r="AG408" s="209"/>
      <c r="AH408" s="181" t="s">
        <v>23</v>
      </c>
      <c r="AI408" s="182"/>
    </row>
    <row r="409" spans="1:35" ht="27" customHeight="1" thickBot="1" thickTop="1">
      <c r="A409" s="191"/>
      <c r="B409" s="193"/>
      <c r="C409" s="167"/>
      <c r="D409" s="168" t="s">
        <v>4</v>
      </c>
      <c r="E409" s="169"/>
      <c r="F409" s="168" t="s">
        <v>5</v>
      </c>
      <c r="G409" s="169"/>
      <c r="H409" s="168" t="s">
        <v>26</v>
      </c>
      <c r="I409" s="169"/>
      <c r="J409" s="168" t="s">
        <v>27</v>
      </c>
      <c r="K409" s="169"/>
      <c r="L409" s="168" t="s">
        <v>28</v>
      </c>
      <c r="M409" s="169"/>
      <c r="N409" s="168" t="s">
        <v>29</v>
      </c>
      <c r="O409" s="169"/>
      <c r="P409" s="168" t="s">
        <v>33</v>
      </c>
      <c r="Q409" s="169"/>
      <c r="R409" s="168" t="s">
        <v>35</v>
      </c>
      <c r="S409" s="169"/>
      <c r="T409" s="168" t="s">
        <v>40</v>
      </c>
      <c r="U409" s="169"/>
      <c r="V409" s="168" t="s">
        <v>41</v>
      </c>
      <c r="W409" s="169"/>
      <c r="X409" s="168" t="s">
        <v>44</v>
      </c>
      <c r="Y409" s="169"/>
      <c r="Z409" s="210" t="s">
        <v>45</v>
      </c>
      <c r="AA409" s="211"/>
      <c r="AB409" s="177"/>
      <c r="AC409" s="183"/>
      <c r="AD409" s="207"/>
      <c r="AE409" s="208"/>
      <c r="AF409" s="209"/>
      <c r="AG409" s="209"/>
      <c r="AH409" s="183"/>
      <c r="AI409" s="184"/>
    </row>
    <row r="410" spans="1:35" ht="25.5" customHeight="1" thickBot="1" thickTop="1">
      <c r="A410" s="2"/>
      <c r="B410" s="1"/>
      <c r="C410" s="203" t="s">
        <v>34</v>
      </c>
      <c r="D410" s="204"/>
      <c r="E410" s="204"/>
      <c r="F410" s="204"/>
      <c r="G410" s="204"/>
      <c r="H410" s="204"/>
      <c r="I410" s="204"/>
      <c r="J410" s="204"/>
      <c r="K410" s="204"/>
      <c r="L410" s="204"/>
      <c r="M410" s="204"/>
      <c r="N410" s="204"/>
      <c r="O410" s="204"/>
      <c r="P410" s="204"/>
      <c r="Q410" s="204"/>
      <c r="R410" s="204"/>
      <c r="S410" s="204"/>
      <c r="T410" s="204"/>
      <c r="U410" s="204"/>
      <c r="V410" s="204"/>
      <c r="W410" s="204"/>
      <c r="X410" s="204"/>
      <c r="Y410" s="204"/>
      <c r="Z410" s="204"/>
      <c r="AA410" s="205"/>
      <c r="AB410" s="178"/>
      <c r="AC410" s="19" t="s">
        <v>24</v>
      </c>
      <c r="AD410" s="68" t="s">
        <v>25</v>
      </c>
      <c r="AH410" s="19" t="s">
        <v>24</v>
      </c>
      <c r="AI410" s="20" t="s">
        <v>25</v>
      </c>
    </row>
    <row r="411" spans="1:35" ht="13.5" thickBot="1">
      <c r="A411" s="185"/>
      <c r="B411" s="186"/>
      <c r="C411" s="186"/>
      <c r="D411" s="186"/>
      <c r="E411" s="186"/>
      <c r="F411" s="186"/>
      <c r="G411" s="186"/>
      <c r="H411" s="186"/>
      <c r="I411" s="186"/>
      <c r="J411" s="186"/>
      <c r="K411" s="186"/>
      <c r="L411" s="186"/>
      <c r="M411" s="186"/>
      <c r="N411" s="186"/>
      <c r="O411" s="186"/>
      <c r="P411" s="186"/>
      <c r="Q411" s="186"/>
      <c r="R411" s="186"/>
      <c r="S411" s="186"/>
      <c r="T411" s="186"/>
      <c r="U411" s="186"/>
      <c r="V411" s="186"/>
      <c r="W411" s="186"/>
      <c r="X411" s="186"/>
      <c r="Y411" s="186"/>
      <c r="Z411" s="186"/>
      <c r="AA411" s="187"/>
      <c r="AB411" s="197" t="s">
        <v>6</v>
      </c>
      <c r="AC411" s="198"/>
      <c r="AD411" s="199"/>
      <c r="AE411" s="67" t="s">
        <v>30</v>
      </c>
      <c r="AF411" s="37" t="s">
        <v>31</v>
      </c>
      <c r="AG411" s="38" t="s">
        <v>32</v>
      </c>
      <c r="AH411" s="179"/>
      <c r="AI411" s="180"/>
    </row>
    <row r="412" spans="1:35" ht="30" customHeight="1" thickBot="1" thickTop="1">
      <c r="A412" s="167" t="s">
        <v>7</v>
      </c>
      <c r="B412" s="173" t="s">
        <v>8</v>
      </c>
      <c r="C412" s="6"/>
      <c r="D412" s="51">
        <v>356072</v>
      </c>
      <c r="E412" s="17" t="s">
        <v>25</v>
      </c>
      <c r="F412" s="51">
        <v>355211</v>
      </c>
      <c r="G412" s="17" t="s">
        <v>25</v>
      </c>
      <c r="H412" s="51"/>
      <c r="I412" s="17"/>
      <c r="J412" s="51"/>
      <c r="K412" s="17"/>
      <c r="L412" s="51"/>
      <c r="M412" s="17"/>
      <c r="N412" s="51"/>
      <c r="O412" s="17"/>
      <c r="P412" s="51"/>
      <c r="Q412" s="17"/>
      <c r="R412" s="51"/>
      <c r="S412" s="17"/>
      <c r="T412" s="51"/>
      <c r="U412" s="17"/>
      <c r="V412" s="51"/>
      <c r="W412" s="17"/>
      <c r="X412" s="51"/>
      <c r="Y412" s="17"/>
      <c r="Z412" s="57"/>
      <c r="AA412" s="32"/>
      <c r="AB412" s="200"/>
      <c r="AC412" s="201"/>
      <c r="AD412" s="202"/>
      <c r="AE412" s="102"/>
      <c r="AF412" s="107"/>
      <c r="AG412" s="107"/>
      <c r="AH412" s="146"/>
      <c r="AI412" s="147"/>
    </row>
    <row r="413" spans="1:36" ht="30" customHeight="1" thickBot="1" thickTop="1">
      <c r="A413" s="167"/>
      <c r="B413" s="174"/>
      <c r="C413" s="148" t="s">
        <v>20</v>
      </c>
      <c r="D413" s="62">
        <f>D412-Z385</f>
        <v>1749</v>
      </c>
      <c r="E413" s="25">
        <f>D413/Z385</f>
        <v>0.004936174055875571</v>
      </c>
      <c r="F413" s="62">
        <f>F412-D412</f>
        <v>-861</v>
      </c>
      <c r="G413" s="25">
        <f>F413/D412</f>
        <v>-0.002418050281965445</v>
      </c>
      <c r="H413" s="62"/>
      <c r="I413" s="25"/>
      <c r="J413" s="62"/>
      <c r="K413" s="25"/>
      <c r="L413" s="62"/>
      <c r="M413" s="25"/>
      <c r="N413" s="52"/>
      <c r="O413" s="28"/>
      <c r="P413" s="52"/>
      <c r="Q413" s="28"/>
      <c r="R413" s="52"/>
      <c r="S413" s="28"/>
      <c r="T413" s="52"/>
      <c r="U413" s="28"/>
      <c r="V413" s="52"/>
      <c r="W413" s="28"/>
      <c r="X413" s="52"/>
      <c r="Y413" s="28"/>
      <c r="Z413" s="58"/>
      <c r="AA413" s="33"/>
      <c r="AB413" s="125"/>
      <c r="AC413" s="115"/>
      <c r="AD413" s="144"/>
      <c r="AE413" s="107"/>
      <c r="AF413" s="107"/>
      <c r="AG413" s="107"/>
      <c r="AH413" s="115"/>
      <c r="AI413" s="107"/>
      <c r="AJ413" s="107"/>
    </row>
    <row r="414" spans="1:36" ht="30" customHeight="1" thickBot="1" thickTop="1">
      <c r="A414" s="167"/>
      <c r="B414" s="175"/>
      <c r="C414" s="149" t="s">
        <v>21</v>
      </c>
      <c r="D414" s="53">
        <f>D412-D385</f>
        <v>-21054</v>
      </c>
      <c r="E414" s="26">
        <f>D414/D385</f>
        <v>-0.05582749531986657</v>
      </c>
      <c r="F414" s="53">
        <f>F412-F385</f>
        <v>-20478</v>
      </c>
      <c r="G414" s="26">
        <f>F414/F385</f>
        <v>-0.05450785090859727</v>
      </c>
      <c r="H414" s="53"/>
      <c r="I414" s="26"/>
      <c r="J414" s="53"/>
      <c r="K414" s="26"/>
      <c r="L414" s="53"/>
      <c r="M414" s="26"/>
      <c r="N414" s="53"/>
      <c r="O414" s="26"/>
      <c r="P414" s="53"/>
      <c r="Q414" s="26"/>
      <c r="R414" s="53"/>
      <c r="S414" s="26"/>
      <c r="T414" s="53"/>
      <c r="U414" s="26"/>
      <c r="V414" s="53"/>
      <c r="W414" s="26"/>
      <c r="X414" s="53"/>
      <c r="Y414" s="26"/>
      <c r="Z414" s="58"/>
      <c r="AA414" s="33"/>
      <c r="AB414" s="143"/>
      <c r="AC414" s="29"/>
      <c r="AD414" s="144"/>
      <c r="AE414" s="75" t="s">
        <v>30</v>
      </c>
      <c r="AF414" s="76" t="s">
        <v>31</v>
      </c>
      <c r="AG414" s="77" t="s">
        <v>32</v>
      </c>
      <c r="AH414" s="29"/>
      <c r="AI414" s="107"/>
      <c r="AJ414" s="107"/>
    </row>
    <row r="415" spans="1:36" ht="30" customHeight="1" thickBot="1" thickTop="1">
      <c r="A415" s="167" t="s">
        <v>9</v>
      </c>
      <c r="B415" s="170" t="s">
        <v>19</v>
      </c>
      <c r="C415" s="150"/>
      <c r="D415" s="54">
        <v>18950</v>
      </c>
      <c r="E415" s="18" t="s">
        <v>25</v>
      </c>
      <c r="F415" s="54">
        <v>16505</v>
      </c>
      <c r="G415" s="18" t="s">
        <v>25</v>
      </c>
      <c r="H415" s="54"/>
      <c r="I415" s="18"/>
      <c r="J415" s="54"/>
      <c r="K415" s="18"/>
      <c r="L415" s="54"/>
      <c r="M415" s="18"/>
      <c r="N415" s="54"/>
      <c r="O415" s="18"/>
      <c r="P415" s="54"/>
      <c r="Q415" s="18"/>
      <c r="R415" s="54"/>
      <c r="S415" s="18"/>
      <c r="T415" s="54"/>
      <c r="U415" s="18"/>
      <c r="V415" s="54"/>
      <c r="W415" s="18"/>
      <c r="X415" s="54"/>
      <c r="Y415" s="18"/>
      <c r="Z415" s="57"/>
      <c r="AA415" s="32"/>
      <c r="AB415" s="27">
        <f>D415+F415+H415+J415+L415+N415+P415+R415+T415+V415+X415+Z415</f>
        <v>35455</v>
      </c>
      <c r="AC415" s="138"/>
      <c r="AD415" s="139"/>
      <c r="AE415" s="119">
        <v>28039</v>
      </c>
      <c r="AF415" s="119">
        <v>6727</v>
      </c>
      <c r="AG415" s="120">
        <v>689</v>
      </c>
      <c r="AH415" s="21" t="s">
        <v>138</v>
      </c>
      <c r="AI415" s="24">
        <v>0.0259</v>
      </c>
      <c r="AJ415" s="107"/>
    </row>
    <row r="416" spans="1:36" ht="30" customHeight="1" thickBot="1" thickTop="1">
      <c r="A416" s="167"/>
      <c r="B416" s="170"/>
      <c r="C416" s="148" t="s">
        <v>20</v>
      </c>
      <c r="D416" s="62">
        <f>D415-Z388</f>
        <v>1667</v>
      </c>
      <c r="E416" s="25">
        <f>D416/Z388</f>
        <v>0.09645316206677082</v>
      </c>
      <c r="F416" s="62">
        <f>F415-D415</f>
        <v>-2445</v>
      </c>
      <c r="G416" s="25">
        <f>F416/D415</f>
        <v>-0.12902374670184696</v>
      </c>
      <c r="H416" s="62"/>
      <c r="I416" s="25"/>
      <c r="J416" s="62"/>
      <c r="K416" s="25"/>
      <c r="L416" s="62"/>
      <c r="M416" s="25"/>
      <c r="N416" s="52"/>
      <c r="O416" s="28"/>
      <c r="P416" s="52"/>
      <c r="Q416" s="28"/>
      <c r="R416" s="52"/>
      <c r="S416" s="28"/>
      <c r="T416" s="52"/>
      <c r="U416" s="28"/>
      <c r="V416" s="52"/>
      <c r="W416" s="28"/>
      <c r="X416" s="52"/>
      <c r="Y416" s="28"/>
      <c r="Z416" s="58"/>
      <c r="AA416" s="33"/>
      <c r="AB416" s="126"/>
      <c r="AC416" s="127"/>
      <c r="AD416" s="133"/>
      <c r="AE416" s="121"/>
      <c r="AF416" s="121"/>
      <c r="AG416" s="121"/>
      <c r="AH416" s="127"/>
      <c r="AI416" s="128"/>
      <c r="AJ416" s="107"/>
    </row>
    <row r="417" spans="1:36" ht="30" customHeight="1" thickBot="1" thickTop="1">
      <c r="A417" s="167"/>
      <c r="B417" s="170"/>
      <c r="C417" s="149" t="s">
        <v>21</v>
      </c>
      <c r="D417" s="53">
        <f>D415-D388</f>
        <v>1185</v>
      </c>
      <c r="E417" s="26">
        <f>D417/D388</f>
        <v>0.06670419363917816</v>
      </c>
      <c r="F417" s="53">
        <f>F415-F388</f>
        <v>-289</v>
      </c>
      <c r="G417" s="26">
        <f>F417/F388</f>
        <v>-0.017208526854829105</v>
      </c>
      <c r="H417" s="53"/>
      <c r="I417" s="26"/>
      <c r="J417" s="53"/>
      <c r="K417" s="26"/>
      <c r="L417" s="53"/>
      <c r="M417" s="26"/>
      <c r="N417" s="53"/>
      <c r="O417" s="26"/>
      <c r="P417" s="53"/>
      <c r="Q417" s="26"/>
      <c r="R417" s="53"/>
      <c r="S417" s="26"/>
      <c r="T417" s="53"/>
      <c r="U417" s="26"/>
      <c r="V417" s="53"/>
      <c r="W417" s="26"/>
      <c r="X417" s="53"/>
      <c r="Y417" s="26"/>
      <c r="Z417" s="58"/>
      <c r="AA417" s="33"/>
      <c r="AB417" s="136"/>
      <c r="AC417" s="127"/>
      <c r="AD417" s="137"/>
      <c r="AE417" s="75" t="s">
        <v>30</v>
      </c>
      <c r="AF417" s="76" t="s">
        <v>31</v>
      </c>
      <c r="AG417" s="77" t="s">
        <v>32</v>
      </c>
      <c r="AH417" s="106"/>
      <c r="AI417" s="3"/>
      <c r="AJ417" s="107"/>
    </row>
    <row r="418" spans="1:36" ht="30" customHeight="1" thickBot="1" thickTop="1">
      <c r="A418" s="167" t="s">
        <v>10</v>
      </c>
      <c r="B418" s="170" t="s">
        <v>17</v>
      </c>
      <c r="C418" s="151"/>
      <c r="D418" s="55">
        <v>7716</v>
      </c>
      <c r="E418" s="18" t="s">
        <v>25</v>
      </c>
      <c r="F418" s="55">
        <v>7697</v>
      </c>
      <c r="G418" s="18" t="s">
        <v>25</v>
      </c>
      <c r="H418" s="55"/>
      <c r="I418" s="18"/>
      <c r="J418" s="55"/>
      <c r="K418" s="18"/>
      <c r="L418" s="55"/>
      <c r="M418" s="18"/>
      <c r="N418" s="55"/>
      <c r="O418" s="18"/>
      <c r="P418" s="55"/>
      <c r="Q418" s="18"/>
      <c r="R418" s="55"/>
      <c r="S418" s="18"/>
      <c r="T418" s="55"/>
      <c r="U418" s="18"/>
      <c r="V418" s="55"/>
      <c r="W418" s="18"/>
      <c r="X418" s="55"/>
      <c r="Y418" s="18"/>
      <c r="Z418" s="57"/>
      <c r="AA418" s="32"/>
      <c r="AB418" s="27">
        <f>D418+F418+H418+J418+L418+N418+P418+R418+T418+V418+X418+Z418</f>
        <v>15413</v>
      </c>
      <c r="AC418" s="138"/>
      <c r="AD418" s="139"/>
      <c r="AE418" s="122">
        <v>11883</v>
      </c>
      <c r="AF418" s="123">
        <v>3341</v>
      </c>
      <c r="AG418" s="124">
        <v>189</v>
      </c>
      <c r="AH418" s="21" t="s">
        <v>139</v>
      </c>
      <c r="AI418" s="24">
        <v>-0.0218</v>
      </c>
      <c r="AJ418" s="107"/>
    </row>
    <row r="419" spans="1:36" ht="30" customHeight="1" thickBot="1" thickTop="1">
      <c r="A419" s="167"/>
      <c r="B419" s="170"/>
      <c r="C419" s="152" t="s">
        <v>20</v>
      </c>
      <c r="D419" s="62">
        <f>D418-Z391</f>
        <v>906</v>
      </c>
      <c r="E419" s="25">
        <f>D419/Z391</f>
        <v>0.13303964757709252</v>
      </c>
      <c r="F419" s="62">
        <f>F418-D418</f>
        <v>-19</v>
      </c>
      <c r="G419" s="25">
        <f>F419/D418</f>
        <v>-0.0024624157594608604</v>
      </c>
      <c r="H419" s="62"/>
      <c r="I419" s="25"/>
      <c r="J419" s="62"/>
      <c r="K419" s="25"/>
      <c r="L419" s="62"/>
      <c r="M419" s="25"/>
      <c r="N419" s="52"/>
      <c r="O419" s="28"/>
      <c r="P419" s="52"/>
      <c r="Q419" s="28"/>
      <c r="R419" s="52"/>
      <c r="S419" s="28"/>
      <c r="T419" s="52"/>
      <c r="U419" s="28"/>
      <c r="V419" s="52"/>
      <c r="W419" s="28"/>
      <c r="X419" s="52"/>
      <c r="Y419" s="28"/>
      <c r="Z419" s="58"/>
      <c r="AA419" s="33"/>
      <c r="AB419" s="126"/>
      <c r="AC419" s="127"/>
      <c r="AD419" s="133"/>
      <c r="AE419" s="121"/>
      <c r="AF419" s="121"/>
      <c r="AG419" s="121"/>
      <c r="AH419" s="127"/>
      <c r="AI419" s="128"/>
      <c r="AJ419" s="107"/>
    </row>
    <row r="420" spans="1:36" ht="30" customHeight="1" thickBot="1" thickTop="1">
      <c r="A420" s="167"/>
      <c r="B420" s="170"/>
      <c r="C420" s="149" t="s">
        <v>21</v>
      </c>
      <c r="D420" s="53">
        <f>D418-D391</f>
        <v>383</v>
      </c>
      <c r="E420" s="26">
        <f>D420/D391</f>
        <v>0.05222964680212737</v>
      </c>
      <c r="F420" s="53">
        <f>F418-F391</f>
        <v>-727</v>
      </c>
      <c r="G420" s="26">
        <f>F420/F391</f>
        <v>-0.08630104463437797</v>
      </c>
      <c r="H420" s="53"/>
      <c r="I420" s="26"/>
      <c r="J420" s="53"/>
      <c r="K420" s="26"/>
      <c r="L420" s="53"/>
      <c r="M420" s="26"/>
      <c r="N420" s="53"/>
      <c r="O420" s="26"/>
      <c r="P420" s="53"/>
      <c r="Q420" s="26"/>
      <c r="R420" s="53"/>
      <c r="S420" s="26"/>
      <c r="T420" s="53"/>
      <c r="U420" s="26"/>
      <c r="V420" s="53"/>
      <c r="W420" s="26"/>
      <c r="X420" s="53"/>
      <c r="Y420" s="26"/>
      <c r="Z420" s="58"/>
      <c r="AA420" s="33"/>
      <c r="AB420" s="136"/>
      <c r="AC420" s="127"/>
      <c r="AD420" s="137"/>
      <c r="AE420" s="75" t="s">
        <v>30</v>
      </c>
      <c r="AF420" s="76" t="s">
        <v>31</v>
      </c>
      <c r="AG420" s="77" t="s">
        <v>32</v>
      </c>
      <c r="AH420" s="127"/>
      <c r="AI420" s="3"/>
      <c r="AJ420" s="107"/>
    </row>
    <row r="421" spans="1:36" ht="30" customHeight="1" thickBot="1" thickTop="1">
      <c r="A421" s="167" t="s">
        <v>11</v>
      </c>
      <c r="B421" s="170" t="s">
        <v>18</v>
      </c>
      <c r="C421" s="151"/>
      <c r="D421" s="55">
        <v>4682</v>
      </c>
      <c r="E421" s="18" t="s">
        <v>25</v>
      </c>
      <c r="F421" s="55">
        <v>3470</v>
      </c>
      <c r="G421" s="18" t="s">
        <v>25</v>
      </c>
      <c r="H421" s="55"/>
      <c r="I421" s="18"/>
      <c r="J421" s="55"/>
      <c r="K421" s="18"/>
      <c r="L421" s="55"/>
      <c r="M421" s="18"/>
      <c r="N421" s="55"/>
      <c r="O421" s="18"/>
      <c r="P421" s="55"/>
      <c r="Q421" s="18"/>
      <c r="R421" s="55"/>
      <c r="S421" s="18"/>
      <c r="T421" s="55"/>
      <c r="U421" s="18"/>
      <c r="V421" s="55"/>
      <c r="W421" s="18"/>
      <c r="X421" s="55"/>
      <c r="Y421" s="18"/>
      <c r="Z421" s="57"/>
      <c r="AA421" s="32"/>
      <c r="AB421" s="27">
        <f>D421+F421+H421+J421+L421+N421+P421+R421+T421+V421+X421+Z421</f>
        <v>8152</v>
      </c>
      <c r="AC421" s="138"/>
      <c r="AD421" s="139"/>
      <c r="AE421" s="122">
        <v>6440</v>
      </c>
      <c r="AF421" s="123">
        <v>1712</v>
      </c>
      <c r="AG421" s="124">
        <v>0</v>
      </c>
      <c r="AH421" s="21" t="s">
        <v>140</v>
      </c>
      <c r="AI421" s="24">
        <v>0.0275</v>
      </c>
      <c r="AJ421" s="107"/>
    </row>
    <row r="422" spans="1:36" ht="30" customHeight="1" thickBot="1" thickTop="1">
      <c r="A422" s="167"/>
      <c r="B422" s="170"/>
      <c r="C422" s="152" t="s">
        <v>20</v>
      </c>
      <c r="D422" s="62">
        <f>D421-Z394</f>
        <v>-332</v>
      </c>
      <c r="E422" s="25">
        <f>D422/Z394</f>
        <v>-0.06621459912245713</v>
      </c>
      <c r="F422" s="62">
        <f>F421-D421</f>
        <v>-1212</v>
      </c>
      <c r="G422" s="25">
        <f>F422/D421</f>
        <v>-0.2588637334472448</v>
      </c>
      <c r="H422" s="62"/>
      <c r="I422" s="25"/>
      <c r="J422" s="62"/>
      <c r="K422" s="25"/>
      <c r="L422" s="62"/>
      <c r="M422" s="25"/>
      <c r="N422" s="52"/>
      <c r="O422" s="28"/>
      <c r="P422" s="52"/>
      <c r="Q422" s="28"/>
      <c r="R422" s="52"/>
      <c r="S422" s="28"/>
      <c r="T422" s="52"/>
      <c r="U422" s="28"/>
      <c r="V422" s="52"/>
      <c r="W422" s="28"/>
      <c r="X422" s="52"/>
      <c r="Y422" s="28"/>
      <c r="Z422" s="58"/>
      <c r="AA422" s="33"/>
      <c r="AB422" s="126"/>
      <c r="AC422" s="127"/>
      <c r="AD422" s="133"/>
      <c r="AE422" s="121"/>
      <c r="AF422" s="121"/>
      <c r="AG422" s="121"/>
      <c r="AH422" s="127"/>
      <c r="AI422" s="128"/>
      <c r="AJ422" s="107"/>
    </row>
    <row r="423" spans="1:36" ht="30" customHeight="1" thickBot="1" thickTop="1">
      <c r="A423" s="167"/>
      <c r="B423" s="170"/>
      <c r="C423" s="149" t="s">
        <v>21</v>
      </c>
      <c r="D423" s="53">
        <f>D421-D394</f>
        <v>1403</v>
      </c>
      <c r="E423" s="26">
        <f>D423/D394</f>
        <v>0.42787435193656603</v>
      </c>
      <c r="F423" s="53">
        <f>F421-F394</f>
        <v>-1185</v>
      </c>
      <c r="G423" s="26">
        <f>F423/F394</f>
        <v>-0.2545649838882922</v>
      </c>
      <c r="H423" s="53"/>
      <c r="I423" s="26"/>
      <c r="J423" s="53"/>
      <c r="K423" s="26"/>
      <c r="L423" s="53"/>
      <c r="M423" s="26"/>
      <c r="N423" s="53"/>
      <c r="O423" s="26"/>
      <c r="P423" s="53"/>
      <c r="Q423" s="26"/>
      <c r="R423" s="53"/>
      <c r="S423" s="26"/>
      <c r="T423" s="53"/>
      <c r="U423" s="26"/>
      <c r="V423" s="53"/>
      <c r="W423" s="26"/>
      <c r="X423" s="53"/>
      <c r="Y423" s="26"/>
      <c r="Z423" s="58"/>
      <c r="AA423" s="33"/>
      <c r="AB423" s="136"/>
      <c r="AC423" s="127"/>
      <c r="AD423" s="137"/>
      <c r="AE423" s="75" t="s">
        <v>30</v>
      </c>
      <c r="AF423" s="76" t="s">
        <v>31</v>
      </c>
      <c r="AG423" s="77" t="s">
        <v>32</v>
      </c>
      <c r="AH423" s="106"/>
      <c r="AI423" s="3"/>
      <c r="AJ423" s="107"/>
    </row>
    <row r="424" spans="1:36" ht="30" customHeight="1" thickBot="1" thickTop="1">
      <c r="A424" s="167" t="s">
        <v>12</v>
      </c>
      <c r="B424" s="170" t="s">
        <v>16</v>
      </c>
      <c r="C424" s="151"/>
      <c r="D424" s="55">
        <v>10803</v>
      </c>
      <c r="E424" s="18" t="s">
        <v>25</v>
      </c>
      <c r="F424" s="55">
        <v>6767</v>
      </c>
      <c r="G424" s="18" t="s">
        <v>25</v>
      </c>
      <c r="H424" s="55"/>
      <c r="I424" s="18"/>
      <c r="J424" s="55"/>
      <c r="K424" s="18"/>
      <c r="L424" s="55"/>
      <c r="M424" s="18"/>
      <c r="N424" s="55"/>
      <c r="O424" s="18"/>
      <c r="P424" s="55"/>
      <c r="Q424" s="18"/>
      <c r="R424" s="55"/>
      <c r="S424" s="18"/>
      <c r="T424" s="55"/>
      <c r="U424" s="18"/>
      <c r="V424" s="55"/>
      <c r="W424" s="18"/>
      <c r="X424" s="55"/>
      <c r="Y424" s="18"/>
      <c r="Z424" s="57"/>
      <c r="AA424" s="32"/>
      <c r="AB424" s="27">
        <f>D424+F424+H424+J424+L424+N424+P424+R424+T424+V424+X424+Z424</f>
        <v>17570</v>
      </c>
      <c r="AC424" s="138"/>
      <c r="AD424" s="139"/>
      <c r="AE424" s="122">
        <v>12003</v>
      </c>
      <c r="AF424" s="123">
        <v>5349</v>
      </c>
      <c r="AG424" s="124">
        <v>218</v>
      </c>
      <c r="AH424" s="21" t="s">
        <v>141</v>
      </c>
      <c r="AI424" s="24">
        <v>-0.1042</v>
      </c>
      <c r="AJ424" s="107"/>
    </row>
    <row r="425" spans="1:36" ht="30" customHeight="1" thickBot="1" thickTop="1">
      <c r="A425" s="167"/>
      <c r="B425" s="170"/>
      <c r="C425" s="152" t="s">
        <v>20</v>
      </c>
      <c r="D425" s="62">
        <f>D424-Z397</f>
        <v>1891</v>
      </c>
      <c r="E425" s="25">
        <f>D425/Z397</f>
        <v>0.2121858168761221</v>
      </c>
      <c r="F425" s="62">
        <f>F424-D424</f>
        <v>-4036</v>
      </c>
      <c r="G425" s="25">
        <f>F425/D424</f>
        <v>-0.3735999259464963</v>
      </c>
      <c r="H425" s="62"/>
      <c r="I425" s="25"/>
      <c r="J425" s="62"/>
      <c r="K425" s="25"/>
      <c r="L425" s="62"/>
      <c r="M425" s="25"/>
      <c r="N425" s="52"/>
      <c r="O425" s="28"/>
      <c r="P425" s="52"/>
      <c r="Q425" s="28"/>
      <c r="R425" s="52"/>
      <c r="S425" s="28"/>
      <c r="T425" s="52"/>
      <c r="U425" s="28"/>
      <c r="V425" s="52"/>
      <c r="W425" s="28"/>
      <c r="X425" s="52"/>
      <c r="Y425" s="28"/>
      <c r="Z425" s="58"/>
      <c r="AA425" s="33"/>
      <c r="AB425" s="126"/>
      <c r="AC425" s="9"/>
      <c r="AD425" s="73"/>
      <c r="AE425" s="102"/>
      <c r="AF425" s="107"/>
      <c r="AG425" s="107"/>
      <c r="AH425" s="9"/>
      <c r="AI425" s="128"/>
      <c r="AJ425" s="107"/>
    </row>
    <row r="426" spans="1:36" ht="30" customHeight="1" thickBot="1" thickTop="1">
      <c r="A426" s="167"/>
      <c r="B426" s="170"/>
      <c r="C426" s="149" t="s">
        <v>21</v>
      </c>
      <c r="D426" s="53">
        <f>D424-D397</f>
        <v>480</v>
      </c>
      <c r="E426" s="26">
        <f>D426/D397</f>
        <v>0.04649811101424005</v>
      </c>
      <c r="F426" s="53">
        <f>F424-F397</f>
        <v>-2523</v>
      </c>
      <c r="G426" s="26">
        <f>F426/F397</f>
        <v>-0.2715823466092573</v>
      </c>
      <c r="H426" s="53"/>
      <c r="I426" s="26"/>
      <c r="J426" s="53"/>
      <c r="K426" s="26"/>
      <c r="L426" s="53"/>
      <c r="M426" s="26"/>
      <c r="N426" s="53"/>
      <c r="O426" s="26"/>
      <c r="P426" s="53"/>
      <c r="Q426" s="26"/>
      <c r="R426" s="53"/>
      <c r="S426" s="26"/>
      <c r="T426" s="53"/>
      <c r="U426" s="26"/>
      <c r="V426" s="53"/>
      <c r="W426" s="26"/>
      <c r="X426" s="53"/>
      <c r="Y426" s="26"/>
      <c r="Z426" s="58"/>
      <c r="AA426" s="33"/>
      <c r="AB426" s="143"/>
      <c r="AC426" s="115"/>
      <c r="AD426" s="144"/>
      <c r="AE426" s="107"/>
      <c r="AF426" s="107"/>
      <c r="AG426" s="107"/>
      <c r="AH426" s="115"/>
      <c r="AI426" s="107"/>
      <c r="AJ426" s="107"/>
    </row>
    <row r="427" spans="1:36" ht="30" customHeight="1" thickBot="1">
      <c r="A427" s="171" t="s">
        <v>13</v>
      </c>
      <c r="B427" s="172"/>
      <c r="C427" s="172"/>
      <c r="D427" s="172"/>
      <c r="E427" s="172"/>
      <c r="F427" s="172"/>
      <c r="G427" s="172"/>
      <c r="H427" s="172"/>
      <c r="I427" s="172"/>
      <c r="J427" s="172"/>
      <c r="K427" s="172"/>
      <c r="L427" s="172"/>
      <c r="M427" s="172"/>
      <c r="N427" s="172"/>
      <c r="O427" s="172"/>
      <c r="P427" s="172"/>
      <c r="Q427" s="172"/>
      <c r="R427" s="172"/>
      <c r="S427" s="172"/>
      <c r="T427" s="172"/>
      <c r="U427" s="172"/>
      <c r="V427" s="172"/>
      <c r="W427" s="172"/>
      <c r="X427" s="172"/>
      <c r="Y427" s="172"/>
      <c r="Z427" s="172"/>
      <c r="AA427" s="172"/>
      <c r="AB427" s="143"/>
      <c r="AC427" s="115"/>
      <c r="AD427" s="144"/>
      <c r="AE427" s="107"/>
      <c r="AF427" s="107"/>
      <c r="AG427" s="107"/>
      <c r="AH427" s="115"/>
      <c r="AI427" s="107"/>
      <c r="AJ427" s="107"/>
    </row>
    <row r="428" spans="1:35" ht="30" customHeight="1" thickBot="1">
      <c r="A428" s="167" t="s">
        <v>14</v>
      </c>
      <c r="B428" s="173" t="s">
        <v>15</v>
      </c>
      <c r="C428" s="4"/>
      <c r="D428" s="55">
        <v>14627</v>
      </c>
      <c r="E428" s="18" t="s">
        <v>25</v>
      </c>
      <c r="F428" s="55">
        <v>15077</v>
      </c>
      <c r="G428" s="18" t="s">
        <v>25</v>
      </c>
      <c r="H428" s="55"/>
      <c r="I428" s="18"/>
      <c r="J428" s="55"/>
      <c r="K428" s="18"/>
      <c r="L428" s="55"/>
      <c r="M428" s="18"/>
      <c r="N428" s="55"/>
      <c r="O428" s="18"/>
      <c r="P428" s="55"/>
      <c r="Q428" s="18"/>
      <c r="R428" s="55"/>
      <c r="S428" s="18"/>
      <c r="T428" s="55"/>
      <c r="U428" s="18"/>
      <c r="V428" s="55"/>
      <c r="W428" s="18"/>
      <c r="X428" s="55"/>
      <c r="Y428" s="18"/>
      <c r="Z428" s="57"/>
      <c r="AA428" s="32"/>
      <c r="AB428" s="125"/>
      <c r="AC428" s="115"/>
      <c r="AD428" s="144"/>
      <c r="AE428" s="107"/>
      <c r="AF428" s="102"/>
      <c r="AG428" s="107"/>
      <c r="AH428" s="128"/>
      <c r="AI428" s="107"/>
    </row>
    <row r="429" spans="1:35" ht="30" customHeight="1" thickBot="1" thickTop="1">
      <c r="A429" s="167"/>
      <c r="B429" s="174"/>
      <c r="C429" s="152" t="s">
        <v>20</v>
      </c>
      <c r="D429" s="62">
        <f>D428-Z401</f>
        <v>981</v>
      </c>
      <c r="E429" s="25">
        <f>D429/Z401</f>
        <v>0.07188919829986809</v>
      </c>
      <c r="F429" s="62">
        <f>F428-D428</f>
        <v>450</v>
      </c>
      <c r="G429" s="25">
        <f>F429/D428</f>
        <v>0.030765023586518083</v>
      </c>
      <c r="H429" s="62"/>
      <c r="I429" s="25"/>
      <c r="J429" s="62"/>
      <c r="K429" s="25"/>
      <c r="L429" s="62"/>
      <c r="M429" s="25"/>
      <c r="N429" s="52"/>
      <c r="O429" s="28"/>
      <c r="P429" s="52"/>
      <c r="Q429" s="28"/>
      <c r="R429" s="52"/>
      <c r="S429" s="28"/>
      <c r="T429" s="52"/>
      <c r="U429" s="28"/>
      <c r="V429" s="52"/>
      <c r="W429" s="28"/>
      <c r="X429" s="52"/>
      <c r="Y429" s="28"/>
      <c r="Z429" s="58"/>
      <c r="AA429" s="33"/>
      <c r="AB429" s="143"/>
      <c r="AC429" s="115"/>
      <c r="AD429" s="144"/>
      <c r="AE429" s="153"/>
      <c r="AF429" s="142"/>
      <c r="AG429" s="107"/>
      <c r="AH429" s="115"/>
      <c r="AI429" s="107"/>
    </row>
    <row r="430" spans="1:35" ht="30" customHeight="1" thickBot="1" thickTop="1">
      <c r="A430" s="167"/>
      <c r="B430" s="175"/>
      <c r="C430" s="149" t="s">
        <v>21</v>
      </c>
      <c r="D430" s="53">
        <f>D428-D401</f>
        <v>686</v>
      </c>
      <c r="E430" s="26">
        <f>D430/D401</f>
        <v>0.049207373933003375</v>
      </c>
      <c r="F430" s="53">
        <f>F428-F401</f>
        <v>325</v>
      </c>
      <c r="G430" s="26">
        <f>F430/F401</f>
        <v>0.022030911062906725</v>
      </c>
      <c r="H430" s="53"/>
      <c r="I430" s="26"/>
      <c r="J430" s="53"/>
      <c r="K430" s="26"/>
      <c r="L430" s="53"/>
      <c r="M430" s="26"/>
      <c r="N430" s="53"/>
      <c r="O430" s="26"/>
      <c r="P430" s="53"/>
      <c r="Q430" s="26"/>
      <c r="R430" s="53"/>
      <c r="S430" s="26"/>
      <c r="T430" s="53"/>
      <c r="U430" s="26"/>
      <c r="V430" s="53"/>
      <c r="W430" s="26"/>
      <c r="X430" s="53"/>
      <c r="Y430" s="26"/>
      <c r="Z430" s="58"/>
      <c r="AA430" s="33"/>
      <c r="AB430" s="143"/>
      <c r="AC430" s="115"/>
      <c r="AD430" s="144"/>
      <c r="AE430" s="107"/>
      <c r="AF430" s="154"/>
      <c r="AG430" s="107"/>
      <c r="AH430" s="115"/>
      <c r="AI430" s="107"/>
    </row>
  </sheetData>
  <sheetProtection/>
  <mergeCells count="607">
    <mergeCell ref="A424:A426"/>
    <mergeCell ref="B424:B426"/>
    <mergeCell ref="A427:AA427"/>
    <mergeCell ref="A428:A430"/>
    <mergeCell ref="B428:B430"/>
    <mergeCell ref="A415:A417"/>
    <mergeCell ref="B415:B417"/>
    <mergeCell ref="A418:A420"/>
    <mergeCell ref="B418:B420"/>
    <mergeCell ref="A421:A423"/>
    <mergeCell ref="B421:B423"/>
    <mergeCell ref="Z409:AA409"/>
    <mergeCell ref="C410:AA410"/>
    <mergeCell ref="A411:AA411"/>
    <mergeCell ref="AB411:AD412"/>
    <mergeCell ref="AH411:AI411"/>
    <mergeCell ref="A412:A414"/>
    <mergeCell ref="B412:B414"/>
    <mergeCell ref="AH408:AI409"/>
    <mergeCell ref="D409:E409"/>
    <mergeCell ref="AE408:AG409"/>
    <mergeCell ref="F409:G409"/>
    <mergeCell ref="H409:I409"/>
    <mergeCell ref="J409:K409"/>
    <mergeCell ref="L409:M409"/>
    <mergeCell ref="N409:O409"/>
    <mergeCell ref="P409:Q409"/>
    <mergeCell ref="C408:C409"/>
    <mergeCell ref="D408:AA408"/>
    <mergeCell ref="AB408:AB410"/>
    <mergeCell ref="AC408:AD409"/>
    <mergeCell ref="V409:W409"/>
    <mergeCell ref="X409:Y409"/>
    <mergeCell ref="A397:A399"/>
    <mergeCell ref="B397:B399"/>
    <mergeCell ref="A400:AA400"/>
    <mergeCell ref="A401:A403"/>
    <mergeCell ref="B401:B403"/>
    <mergeCell ref="R409:S409"/>
    <mergeCell ref="T409:U409"/>
    <mergeCell ref="A406:AG406"/>
    <mergeCell ref="A408:A409"/>
    <mergeCell ref="B408:B409"/>
    <mergeCell ref="A388:A390"/>
    <mergeCell ref="B388:B390"/>
    <mergeCell ref="A391:A393"/>
    <mergeCell ref="B391:B393"/>
    <mergeCell ref="A394:A396"/>
    <mergeCell ref="B394:B396"/>
    <mergeCell ref="AH384:AI384"/>
    <mergeCell ref="A385:A387"/>
    <mergeCell ref="B385:B387"/>
    <mergeCell ref="AH381:AI382"/>
    <mergeCell ref="D382:E382"/>
    <mergeCell ref="AE381:AG382"/>
    <mergeCell ref="N382:O382"/>
    <mergeCell ref="P382:Q382"/>
    <mergeCell ref="Z382:AA382"/>
    <mergeCell ref="C383:AA383"/>
    <mergeCell ref="A384:AA384"/>
    <mergeCell ref="AB384:AD385"/>
    <mergeCell ref="C381:C382"/>
    <mergeCell ref="D381:AA381"/>
    <mergeCell ref="AB381:AB383"/>
    <mergeCell ref="AC381:AD382"/>
    <mergeCell ref="V382:W382"/>
    <mergeCell ref="X382:Y382"/>
    <mergeCell ref="F382:G382"/>
    <mergeCell ref="H382:I382"/>
    <mergeCell ref="J382:K382"/>
    <mergeCell ref="L382:M382"/>
    <mergeCell ref="A370:A372"/>
    <mergeCell ref="B370:B372"/>
    <mergeCell ref="A373:AA373"/>
    <mergeCell ref="A374:A376"/>
    <mergeCell ref="B374:B376"/>
    <mergeCell ref="R382:S382"/>
    <mergeCell ref="T382:U382"/>
    <mergeCell ref="A379:AG379"/>
    <mergeCell ref="A381:A382"/>
    <mergeCell ref="B381:B382"/>
    <mergeCell ref="A361:A363"/>
    <mergeCell ref="B361:B363"/>
    <mergeCell ref="A364:A366"/>
    <mergeCell ref="B364:B366"/>
    <mergeCell ref="A367:A369"/>
    <mergeCell ref="B367:B369"/>
    <mergeCell ref="AH357:AI357"/>
    <mergeCell ref="A358:A360"/>
    <mergeCell ref="B358:B360"/>
    <mergeCell ref="AH354:AI355"/>
    <mergeCell ref="D355:E355"/>
    <mergeCell ref="AE354:AG355"/>
    <mergeCell ref="N355:O355"/>
    <mergeCell ref="P355:Q355"/>
    <mergeCell ref="Z355:AA355"/>
    <mergeCell ref="C356:AA356"/>
    <mergeCell ref="A357:AA357"/>
    <mergeCell ref="AB357:AD358"/>
    <mergeCell ref="C354:C355"/>
    <mergeCell ref="D354:AA354"/>
    <mergeCell ref="AB354:AB356"/>
    <mergeCell ref="AC354:AD355"/>
    <mergeCell ref="V355:W355"/>
    <mergeCell ref="X355:Y355"/>
    <mergeCell ref="F355:G355"/>
    <mergeCell ref="H355:I355"/>
    <mergeCell ref="J355:K355"/>
    <mergeCell ref="L355:M355"/>
    <mergeCell ref="A343:A345"/>
    <mergeCell ref="B343:B345"/>
    <mergeCell ref="A346:AA346"/>
    <mergeCell ref="A347:A349"/>
    <mergeCell ref="B347:B349"/>
    <mergeCell ref="R355:S355"/>
    <mergeCell ref="T355:U355"/>
    <mergeCell ref="A352:AG352"/>
    <mergeCell ref="A354:A355"/>
    <mergeCell ref="B354:B355"/>
    <mergeCell ref="A334:A336"/>
    <mergeCell ref="B334:B336"/>
    <mergeCell ref="A337:A339"/>
    <mergeCell ref="B337:B339"/>
    <mergeCell ref="A340:A342"/>
    <mergeCell ref="B340:B342"/>
    <mergeCell ref="Z328:AA328"/>
    <mergeCell ref="C329:AA329"/>
    <mergeCell ref="A330:AA330"/>
    <mergeCell ref="AB330:AD331"/>
    <mergeCell ref="AH330:AI330"/>
    <mergeCell ref="A331:A333"/>
    <mergeCell ref="B331:B333"/>
    <mergeCell ref="AH327:AI328"/>
    <mergeCell ref="D328:E328"/>
    <mergeCell ref="F328:G328"/>
    <mergeCell ref="H328:I328"/>
    <mergeCell ref="J328:K328"/>
    <mergeCell ref="L328:M328"/>
    <mergeCell ref="N328:O328"/>
    <mergeCell ref="P328:Q328"/>
    <mergeCell ref="R328:S328"/>
    <mergeCell ref="T328:U328"/>
    <mergeCell ref="A325:AG325"/>
    <mergeCell ref="A327:A328"/>
    <mergeCell ref="B327:B328"/>
    <mergeCell ref="C327:C328"/>
    <mergeCell ref="D327:AA327"/>
    <mergeCell ref="AB327:AB329"/>
    <mergeCell ref="AC327:AD328"/>
    <mergeCell ref="AE327:AG328"/>
    <mergeCell ref="V328:W328"/>
    <mergeCell ref="X328:Y328"/>
    <mergeCell ref="A289:A291"/>
    <mergeCell ref="B289:B291"/>
    <mergeCell ref="A292:AA292"/>
    <mergeCell ref="A293:A295"/>
    <mergeCell ref="B293:B295"/>
    <mergeCell ref="V301:W301"/>
    <mergeCell ref="X301:Y301"/>
    <mergeCell ref="R301:S301"/>
    <mergeCell ref="B313:B315"/>
    <mergeCell ref="A280:A282"/>
    <mergeCell ref="B280:B282"/>
    <mergeCell ref="A283:A285"/>
    <mergeCell ref="B283:B285"/>
    <mergeCell ref="A286:A288"/>
    <mergeCell ref="AB276:AD277"/>
    <mergeCell ref="B286:B288"/>
    <mergeCell ref="A276:AA276"/>
    <mergeCell ref="AH276:AI276"/>
    <mergeCell ref="A277:A279"/>
    <mergeCell ref="B277:B279"/>
    <mergeCell ref="AH273:AI274"/>
    <mergeCell ref="D274:E274"/>
    <mergeCell ref="AC273:AD274"/>
    <mergeCell ref="AE273:AG274"/>
    <mergeCell ref="F274:G274"/>
    <mergeCell ref="H274:I274"/>
    <mergeCell ref="J274:K274"/>
    <mergeCell ref="T193:U193"/>
    <mergeCell ref="C194:AA194"/>
    <mergeCell ref="Z193:AA193"/>
    <mergeCell ref="R193:S193"/>
    <mergeCell ref="A195:AA195"/>
    <mergeCell ref="A219:A220"/>
    <mergeCell ref="B219:B220"/>
    <mergeCell ref="A199:A201"/>
    <mergeCell ref="B199:B201"/>
    <mergeCell ref="A202:A204"/>
    <mergeCell ref="A190:AG190"/>
    <mergeCell ref="R274:S274"/>
    <mergeCell ref="T274:U274"/>
    <mergeCell ref="A271:AG271"/>
    <mergeCell ref="A273:A274"/>
    <mergeCell ref="B273:B274"/>
    <mergeCell ref="C273:C274"/>
    <mergeCell ref="D273:AA273"/>
    <mergeCell ref="AB273:AB275"/>
    <mergeCell ref="AC192:AD193"/>
    <mergeCell ref="A175:A177"/>
    <mergeCell ref="B175:B177"/>
    <mergeCell ref="V274:W274"/>
    <mergeCell ref="X274:Y274"/>
    <mergeCell ref="A181:A183"/>
    <mergeCell ref="B181:B183"/>
    <mergeCell ref="A184:AA184"/>
    <mergeCell ref="A185:A187"/>
    <mergeCell ref="B185:B187"/>
    <mergeCell ref="X193:Y193"/>
    <mergeCell ref="R166:S166"/>
    <mergeCell ref="X166:Y166"/>
    <mergeCell ref="A172:A174"/>
    <mergeCell ref="B172:B174"/>
    <mergeCell ref="L166:M166"/>
    <mergeCell ref="N166:O166"/>
    <mergeCell ref="A163:AG163"/>
    <mergeCell ref="A165:A166"/>
    <mergeCell ref="B165:B166"/>
    <mergeCell ref="C165:C166"/>
    <mergeCell ref="D165:AA165"/>
    <mergeCell ref="AH168:AI168"/>
    <mergeCell ref="AB168:AD169"/>
    <mergeCell ref="AH165:AI166"/>
    <mergeCell ref="D166:E166"/>
    <mergeCell ref="F166:G166"/>
    <mergeCell ref="A178:A180"/>
    <mergeCell ref="B178:B180"/>
    <mergeCell ref="Z166:AA166"/>
    <mergeCell ref="C167:AA167"/>
    <mergeCell ref="A168:AA168"/>
    <mergeCell ref="T166:U166"/>
    <mergeCell ref="V166:W166"/>
    <mergeCell ref="A169:A171"/>
    <mergeCell ref="B169:B171"/>
    <mergeCell ref="P166:Q166"/>
    <mergeCell ref="AB165:AB167"/>
    <mergeCell ref="AC165:AD166"/>
    <mergeCell ref="AE165:AG166"/>
    <mergeCell ref="A154:A156"/>
    <mergeCell ref="B154:B156"/>
    <mergeCell ref="A157:AA157"/>
    <mergeCell ref="A158:A160"/>
    <mergeCell ref="B158:B160"/>
    <mergeCell ref="H166:I166"/>
    <mergeCell ref="J166:K166"/>
    <mergeCell ref="A145:A147"/>
    <mergeCell ref="B145:B147"/>
    <mergeCell ref="A148:A150"/>
    <mergeCell ref="B148:B150"/>
    <mergeCell ref="A151:A153"/>
    <mergeCell ref="B151:B153"/>
    <mergeCell ref="AH141:AI141"/>
    <mergeCell ref="A142:A144"/>
    <mergeCell ref="B142:B144"/>
    <mergeCell ref="AH138:AI139"/>
    <mergeCell ref="D139:E139"/>
    <mergeCell ref="AE138:AG139"/>
    <mergeCell ref="N139:O139"/>
    <mergeCell ref="P139:Q139"/>
    <mergeCell ref="Z139:AA139"/>
    <mergeCell ref="C140:AA140"/>
    <mergeCell ref="A141:AA141"/>
    <mergeCell ref="AB141:AD142"/>
    <mergeCell ref="C138:C139"/>
    <mergeCell ref="D138:AA138"/>
    <mergeCell ref="AB138:AB140"/>
    <mergeCell ref="AC138:AD139"/>
    <mergeCell ref="V139:W139"/>
    <mergeCell ref="X139:Y139"/>
    <mergeCell ref="F139:G139"/>
    <mergeCell ref="H139:I139"/>
    <mergeCell ref="J139:K139"/>
    <mergeCell ref="L139:M139"/>
    <mergeCell ref="A127:A129"/>
    <mergeCell ref="B127:B129"/>
    <mergeCell ref="A130:AA130"/>
    <mergeCell ref="A131:A133"/>
    <mergeCell ref="B131:B133"/>
    <mergeCell ref="R139:S139"/>
    <mergeCell ref="T139:U139"/>
    <mergeCell ref="A136:AG136"/>
    <mergeCell ref="A138:A139"/>
    <mergeCell ref="B138:B139"/>
    <mergeCell ref="F112:G112"/>
    <mergeCell ref="A118:A120"/>
    <mergeCell ref="B118:B120"/>
    <mergeCell ref="A121:A123"/>
    <mergeCell ref="B121:B123"/>
    <mergeCell ref="A124:A126"/>
    <mergeCell ref="B124:B126"/>
    <mergeCell ref="R112:S112"/>
    <mergeCell ref="Z112:AA112"/>
    <mergeCell ref="C113:AA113"/>
    <mergeCell ref="A114:AA114"/>
    <mergeCell ref="AB114:AD115"/>
    <mergeCell ref="AH114:AI114"/>
    <mergeCell ref="A115:A117"/>
    <mergeCell ref="B115:B117"/>
    <mergeCell ref="AH111:AI112"/>
    <mergeCell ref="D112:E112"/>
    <mergeCell ref="D111:AA111"/>
    <mergeCell ref="AB111:AB113"/>
    <mergeCell ref="AC111:AD112"/>
    <mergeCell ref="AE111:AG112"/>
    <mergeCell ref="V112:W112"/>
    <mergeCell ref="H112:I112"/>
    <mergeCell ref="J112:K112"/>
    <mergeCell ref="L112:M112"/>
    <mergeCell ref="N112:O112"/>
    <mergeCell ref="P112:Q112"/>
    <mergeCell ref="B67:B69"/>
    <mergeCell ref="A70:A72"/>
    <mergeCell ref="B70:B72"/>
    <mergeCell ref="A73:A75"/>
    <mergeCell ref="B73:B75"/>
    <mergeCell ref="T112:U112"/>
    <mergeCell ref="A109:AG109"/>
    <mergeCell ref="A111:A112"/>
    <mergeCell ref="B111:B112"/>
    <mergeCell ref="C111:C112"/>
    <mergeCell ref="A64:A66"/>
    <mergeCell ref="B64:B66"/>
    <mergeCell ref="C59:AA59"/>
    <mergeCell ref="A60:AA60"/>
    <mergeCell ref="AB60:AD61"/>
    <mergeCell ref="X112:Y112"/>
    <mergeCell ref="A76:AA76"/>
    <mergeCell ref="A77:A79"/>
    <mergeCell ref="B77:B79"/>
    <mergeCell ref="A67:A69"/>
    <mergeCell ref="D58:E58"/>
    <mergeCell ref="F58:G58"/>
    <mergeCell ref="AH60:AI60"/>
    <mergeCell ref="A61:A63"/>
    <mergeCell ref="B61:B63"/>
    <mergeCell ref="V58:W58"/>
    <mergeCell ref="X58:Y58"/>
    <mergeCell ref="R58:S58"/>
    <mergeCell ref="Z58:AA58"/>
    <mergeCell ref="H58:I58"/>
    <mergeCell ref="J58:K58"/>
    <mergeCell ref="AE57:AG58"/>
    <mergeCell ref="AH57:AI58"/>
    <mergeCell ref="B57:B58"/>
    <mergeCell ref="C57:C58"/>
    <mergeCell ref="D57:AA57"/>
    <mergeCell ref="AB57:AB59"/>
    <mergeCell ref="AC57:AD58"/>
    <mergeCell ref="L58:M58"/>
    <mergeCell ref="N58:O58"/>
    <mergeCell ref="P58:Q58"/>
    <mergeCell ref="A41:A43"/>
    <mergeCell ref="B41:B43"/>
    <mergeCell ref="A44:A46"/>
    <mergeCell ref="T58:U58"/>
    <mergeCell ref="A55:AG55"/>
    <mergeCell ref="A57:A58"/>
    <mergeCell ref="B44:B46"/>
    <mergeCell ref="A47:A49"/>
    <mergeCell ref="B51:B53"/>
    <mergeCell ref="A1:AG1"/>
    <mergeCell ref="L4:M4"/>
    <mergeCell ref="N4:O4"/>
    <mergeCell ref="A10:A12"/>
    <mergeCell ref="B10:B12"/>
    <mergeCell ref="V4:W4"/>
    <mergeCell ref="D3:AA3"/>
    <mergeCell ref="AE3:AG4"/>
    <mergeCell ref="T4:U4"/>
    <mergeCell ref="AB3:AB5"/>
    <mergeCell ref="A38:A40"/>
    <mergeCell ref="A29:AG29"/>
    <mergeCell ref="T32:U32"/>
    <mergeCell ref="AC3:AD4"/>
    <mergeCell ref="D4:E4"/>
    <mergeCell ref="F4:G4"/>
    <mergeCell ref="AB7:AC7"/>
    <mergeCell ref="J4:K4"/>
    <mergeCell ref="C31:C32"/>
    <mergeCell ref="C5:AA5"/>
    <mergeCell ref="B3:B4"/>
    <mergeCell ref="AC31:AD32"/>
    <mergeCell ref="AB6:AD6"/>
    <mergeCell ref="B23:B25"/>
    <mergeCell ref="A16:A18"/>
    <mergeCell ref="B16:B18"/>
    <mergeCell ref="Z32:AA32"/>
    <mergeCell ref="A6:AA6"/>
    <mergeCell ref="Z4:AA4"/>
    <mergeCell ref="A23:A25"/>
    <mergeCell ref="B47:B49"/>
    <mergeCell ref="A51:A53"/>
    <mergeCell ref="A35:A37"/>
    <mergeCell ref="A50:AA50"/>
    <mergeCell ref="A13:A15"/>
    <mergeCell ref="AH31:AI32"/>
    <mergeCell ref="D31:AA31"/>
    <mergeCell ref="A19:A21"/>
    <mergeCell ref="B19:B21"/>
    <mergeCell ref="B13:B15"/>
    <mergeCell ref="A7:A9"/>
    <mergeCell ref="AH34:AI34"/>
    <mergeCell ref="R32:S32"/>
    <mergeCell ref="L32:M32"/>
    <mergeCell ref="N32:O32"/>
    <mergeCell ref="P32:Q32"/>
    <mergeCell ref="C33:AA33"/>
    <mergeCell ref="AE31:AG32"/>
    <mergeCell ref="AB34:AD35"/>
    <mergeCell ref="B35:B37"/>
    <mergeCell ref="V32:W32"/>
    <mergeCell ref="D32:E32"/>
    <mergeCell ref="AB31:AB33"/>
    <mergeCell ref="A34:AA34"/>
    <mergeCell ref="B31:B32"/>
    <mergeCell ref="F32:G32"/>
    <mergeCell ref="H32:I32"/>
    <mergeCell ref="X32:Y32"/>
    <mergeCell ref="A31:A32"/>
    <mergeCell ref="J32:K32"/>
    <mergeCell ref="A97:A99"/>
    <mergeCell ref="A82:AG82"/>
    <mergeCell ref="A84:A85"/>
    <mergeCell ref="B84:B85"/>
    <mergeCell ref="C84:C85"/>
    <mergeCell ref="D84:AA84"/>
    <mergeCell ref="A91:A93"/>
    <mergeCell ref="B91:B93"/>
    <mergeCell ref="AB87:AD88"/>
    <mergeCell ref="J85:K85"/>
    <mergeCell ref="R4:S4"/>
    <mergeCell ref="P4:Q4"/>
    <mergeCell ref="X4:Y4"/>
    <mergeCell ref="H4:I4"/>
    <mergeCell ref="H85:I85"/>
    <mergeCell ref="C86:AA86"/>
    <mergeCell ref="C3:C4"/>
    <mergeCell ref="A22:AA22"/>
    <mergeCell ref="B7:B9"/>
    <mergeCell ref="A3:A4"/>
    <mergeCell ref="L85:M85"/>
    <mergeCell ref="N85:O85"/>
    <mergeCell ref="P85:Q85"/>
    <mergeCell ref="F85:G85"/>
    <mergeCell ref="R85:S85"/>
    <mergeCell ref="T85:U85"/>
    <mergeCell ref="A87:AA87"/>
    <mergeCell ref="B38:B40"/>
    <mergeCell ref="AH87:AI87"/>
    <mergeCell ref="A88:A90"/>
    <mergeCell ref="B88:B90"/>
    <mergeCell ref="AB84:AB86"/>
    <mergeCell ref="AC84:AD85"/>
    <mergeCell ref="AE84:AG85"/>
    <mergeCell ref="AH84:AI85"/>
    <mergeCell ref="V85:W85"/>
    <mergeCell ref="D85:E85"/>
    <mergeCell ref="A104:A106"/>
    <mergeCell ref="B104:B106"/>
    <mergeCell ref="X85:Y85"/>
    <mergeCell ref="Z85:AA85"/>
    <mergeCell ref="B97:B99"/>
    <mergeCell ref="A100:A102"/>
    <mergeCell ref="B100:B102"/>
    <mergeCell ref="A103:AA103"/>
    <mergeCell ref="A94:A96"/>
    <mergeCell ref="B94:B96"/>
    <mergeCell ref="B192:B193"/>
    <mergeCell ref="C192:C193"/>
    <mergeCell ref="D192:AA192"/>
    <mergeCell ref="AB192:AB194"/>
    <mergeCell ref="H193:I193"/>
    <mergeCell ref="J193:K193"/>
    <mergeCell ref="L193:M193"/>
    <mergeCell ref="N193:O193"/>
    <mergeCell ref="P193:Q193"/>
    <mergeCell ref="AB195:AD196"/>
    <mergeCell ref="AH195:AI195"/>
    <mergeCell ref="A196:A198"/>
    <mergeCell ref="B196:B198"/>
    <mergeCell ref="AH192:AI193"/>
    <mergeCell ref="D193:E193"/>
    <mergeCell ref="F193:G193"/>
    <mergeCell ref="AE192:AG193"/>
    <mergeCell ref="V193:W193"/>
    <mergeCell ref="A192:A193"/>
    <mergeCell ref="B202:B204"/>
    <mergeCell ref="A205:A207"/>
    <mergeCell ref="B205:B207"/>
    <mergeCell ref="J220:K220"/>
    <mergeCell ref="H220:I220"/>
    <mergeCell ref="L220:M220"/>
    <mergeCell ref="A208:A210"/>
    <mergeCell ref="B208:B210"/>
    <mergeCell ref="A211:AA211"/>
    <mergeCell ref="A212:A214"/>
    <mergeCell ref="AH222:AI222"/>
    <mergeCell ref="L247:M247"/>
    <mergeCell ref="B212:B214"/>
    <mergeCell ref="R220:S220"/>
    <mergeCell ref="T220:U220"/>
    <mergeCell ref="A217:AG217"/>
    <mergeCell ref="C221:AA221"/>
    <mergeCell ref="A222:AA222"/>
    <mergeCell ref="AB222:AD223"/>
    <mergeCell ref="C219:C220"/>
    <mergeCell ref="Z220:AA220"/>
    <mergeCell ref="AC219:AD220"/>
    <mergeCell ref="V220:W220"/>
    <mergeCell ref="X220:Y220"/>
    <mergeCell ref="F220:G220"/>
    <mergeCell ref="H247:I247"/>
    <mergeCell ref="D219:AA219"/>
    <mergeCell ref="AB219:AB221"/>
    <mergeCell ref="A235:A237"/>
    <mergeCell ref="B235:B237"/>
    <mergeCell ref="A238:AA238"/>
    <mergeCell ref="A223:A225"/>
    <mergeCell ref="B223:B225"/>
    <mergeCell ref="AH219:AI220"/>
    <mergeCell ref="D220:E220"/>
    <mergeCell ref="AE219:AG220"/>
    <mergeCell ref="N220:O220"/>
    <mergeCell ref="P220:Q220"/>
    <mergeCell ref="A226:A228"/>
    <mergeCell ref="B226:B228"/>
    <mergeCell ref="A229:A231"/>
    <mergeCell ref="B229:B231"/>
    <mergeCell ref="A232:A234"/>
    <mergeCell ref="B232:B234"/>
    <mergeCell ref="A239:A241"/>
    <mergeCell ref="B239:B241"/>
    <mergeCell ref="R247:S247"/>
    <mergeCell ref="T247:U247"/>
    <mergeCell ref="A244:AG244"/>
    <mergeCell ref="A246:A247"/>
    <mergeCell ref="B246:B247"/>
    <mergeCell ref="A249:AA249"/>
    <mergeCell ref="AB249:AD250"/>
    <mergeCell ref="C246:C247"/>
    <mergeCell ref="D246:AA246"/>
    <mergeCell ref="AB246:AB248"/>
    <mergeCell ref="AC246:AD247"/>
    <mergeCell ref="V247:W247"/>
    <mergeCell ref="X247:Y247"/>
    <mergeCell ref="F247:G247"/>
    <mergeCell ref="J247:K247"/>
    <mergeCell ref="AH249:AI249"/>
    <mergeCell ref="A250:A252"/>
    <mergeCell ref="B250:B252"/>
    <mergeCell ref="AH246:AI247"/>
    <mergeCell ref="D247:E247"/>
    <mergeCell ref="AE246:AG247"/>
    <mergeCell ref="N247:O247"/>
    <mergeCell ref="P247:Q247"/>
    <mergeCell ref="Z247:AA247"/>
    <mergeCell ref="C248:AA248"/>
    <mergeCell ref="L274:M274"/>
    <mergeCell ref="N274:O274"/>
    <mergeCell ref="Z274:AA274"/>
    <mergeCell ref="P274:Q274"/>
    <mergeCell ref="A253:A255"/>
    <mergeCell ref="B253:B255"/>
    <mergeCell ref="A256:A258"/>
    <mergeCell ref="B256:B258"/>
    <mergeCell ref="A259:A261"/>
    <mergeCell ref="B259:B261"/>
    <mergeCell ref="F301:G301"/>
    <mergeCell ref="J301:K301"/>
    <mergeCell ref="P301:Q301"/>
    <mergeCell ref="C275:AA275"/>
    <mergeCell ref="Z301:AA301"/>
    <mergeCell ref="A262:A264"/>
    <mergeCell ref="B262:B264"/>
    <mergeCell ref="A265:AA265"/>
    <mergeCell ref="A266:A268"/>
    <mergeCell ref="B266:B268"/>
    <mergeCell ref="A303:AA303"/>
    <mergeCell ref="A298:AG298"/>
    <mergeCell ref="A300:A301"/>
    <mergeCell ref="B300:B301"/>
    <mergeCell ref="C300:C301"/>
    <mergeCell ref="D300:AA300"/>
    <mergeCell ref="AB303:AD304"/>
    <mergeCell ref="C302:AA302"/>
    <mergeCell ref="AC300:AD301"/>
    <mergeCell ref="AE300:AG301"/>
    <mergeCell ref="B310:B312"/>
    <mergeCell ref="AB300:AB302"/>
    <mergeCell ref="AH303:AI303"/>
    <mergeCell ref="A304:A306"/>
    <mergeCell ref="B304:B306"/>
    <mergeCell ref="AH300:AI301"/>
    <mergeCell ref="D301:E301"/>
    <mergeCell ref="H301:I301"/>
    <mergeCell ref="L301:M301"/>
    <mergeCell ref="N301:O301"/>
    <mergeCell ref="A313:A315"/>
    <mergeCell ref="T301:U301"/>
    <mergeCell ref="A316:A318"/>
    <mergeCell ref="B316:B318"/>
    <mergeCell ref="A319:AA319"/>
    <mergeCell ref="A320:A322"/>
    <mergeCell ref="B320:B322"/>
    <mergeCell ref="A307:A309"/>
    <mergeCell ref="B307:B309"/>
    <mergeCell ref="A310:A312"/>
  </mergeCells>
  <printOptions/>
  <pageMargins left="0" right="0" top="0.15748031496062992" bottom="0.15748031496062992" header="0.15748031496062992" footer="0.15748031496062992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2023-05-11T13:58:48Z</cp:lastPrinted>
  <dcterms:created xsi:type="dcterms:W3CDTF">2009-03-24T11:43:27Z</dcterms:created>
  <dcterms:modified xsi:type="dcterms:W3CDTF">2023-05-12T11:27:10Z</dcterms:modified>
  <cp:category/>
  <cp:version/>
  <cp:contentType/>
  <cp:contentStatus/>
</cp:coreProperties>
</file>